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C3A44FAE-22A2-48B1-964D-3E474A458C04}" xr6:coauthVersionLast="47" xr6:coauthVersionMax="47" xr10:uidLastSave="{00000000-0000-0000-0000-000000000000}"/>
  <bookViews>
    <workbookView xWindow="8790" yWindow="795" windowWidth="22830" windowHeight="14400" xr2:uid="{299EE8D0-9EB7-4B99-B92F-A4E34AA4AA77}"/>
  </bookViews>
  <sheets>
    <sheet name="Scores" sheetId="1" r:id="rId1"/>
    <sheet name="Charts" sheetId="2" r:id="rId2"/>
  </sheets>
  <definedNames>
    <definedName name="_xlnm._FilterDatabase" localSheetId="0" hidden="1">Scores!$C$1:$C$81</definedName>
    <definedName name="_xlchart.v1.0" hidden="1">Scores!$M$2:$M$77</definedName>
    <definedName name="_xlchart.v1.1" hidden="1">Scores!$M$2:$M$37</definedName>
    <definedName name="_xlchart.v1.2" hidden="1">Scores!$M$38:$M$47</definedName>
    <definedName name="_xlchart.v1.3" hidden="1">Scores!$M$48:$M$54</definedName>
    <definedName name="_xlchart.v1.4" hidden="1">Scores!$M$55:$M$62</definedName>
    <definedName name="_xlchart.v1.5" hidden="1">Scores!$M$63:$M$66</definedName>
    <definedName name="_xlchart.v1.6" hidden="1">Scores!$M$67:$M$77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37" i="1"/>
  <c r="L28" i="1"/>
  <c r="L25" i="1"/>
  <c r="L29" i="1"/>
  <c r="L33" i="1"/>
  <c r="L8" i="1"/>
  <c r="L16" i="1"/>
  <c r="L74" i="1"/>
  <c r="L12" i="1"/>
  <c r="L26" i="1"/>
  <c r="L35" i="1"/>
  <c r="L27" i="1"/>
  <c r="L48" i="1"/>
  <c r="L59" i="1"/>
  <c r="L46" i="1"/>
  <c r="L64" i="1"/>
  <c r="L69" i="1"/>
  <c r="L50" i="1"/>
  <c r="L17" i="1"/>
  <c r="L41" i="1"/>
  <c r="L53" i="1"/>
  <c r="L72" i="1"/>
  <c r="L51" i="1"/>
  <c r="L34" i="1"/>
  <c r="L6" i="1"/>
  <c r="L19" i="1"/>
  <c r="L3" i="1"/>
  <c r="L31" i="1"/>
  <c r="L60" i="1"/>
  <c r="L38" i="1"/>
  <c r="L71" i="1"/>
  <c r="L36" i="1"/>
  <c r="L5" i="1"/>
  <c r="L62" i="1"/>
  <c r="L73" i="1"/>
  <c r="L43" i="1"/>
  <c r="L66" i="1"/>
  <c r="L68" i="1"/>
  <c r="L20" i="1"/>
  <c r="L57" i="1"/>
  <c r="L39" i="1"/>
  <c r="L22" i="1"/>
  <c r="L49" i="1"/>
  <c r="L76" i="1"/>
  <c r="L67" i="1"/>
  <c r="L14" i="1"/>
  <c r="L55" i="1"/>
  <c r="L13" i="1"/>
  <c r="L40" i="1"/>
  <c r="L23" i="1"/>
  <c r="L7" i="1"/>
  <c r="L32" i="1"/>
  <c r="L44" i="1"/>
  <c r="L24" i="1"/>
  <c r="L18" i="1"/>
  <c r="L77" i="1"/>
  <c r="L75" i="1"/>
  <c r="L4" i="1"/>
  <c r="L30" i="1"/>
  <c r="L42" i="1"/>
  <c r="L56" i="1"/>
  <c r="L61" i="1"/>
  <c r="L63" i="1"/>
  <c r="L2" i="1"/>
  <c r="L11" i="1"/>
  <c r="L65" i="1"/>
  <c r="L52" i="1"/>
  <c r="L10" i="1"/>
  <c r="L15" i="1"/>
  <c r="L70" i="1"/>
  <c r="L45" i="1"/>
  <c r="L58" i="1"/>
  <c r="L21" i="1"/>
  <c r="L47" i="1"/>
  <c r="H29" i="1"/>
  <c r="H33" i="1"/>
  <c r="H8" i="1"/>
  <c r="H16" i="1"/>
  <c r="H74" i="1"/>
  <c r="H12" i="1"/>
  <c r="M12" i="1" s="1"/>
  <c r="H26" i="1"/>
  <c r="H35" i="1"/>
  <c r="H27" i="1"/>
  <c r="H48" i="1"/>
  <c r="H59" i="1"/>
  <c r="H46" i="1"/>
  <c r="H64" i="1"/>
  <c r="H69" i="1"/>
  <c r="H50" i="1"/>
  <c r="H17" i="1"/>
  <c r="H41" i="1"/>
  <c r="H53" i="1"/>
  <c r="H72" i="1"/>
  <c r="H51" i="1"/>
  <c r="H34" i="1"/>
  <c r="H6" i="1"/>
  <c r="H19" i="1"/>
  <c r="H3" i="1"/>
  <c r="H31" i="1"/>
  <c r="H60" i="1"/>
  <c r="H38" i="1"/>
  <c r="H71" i="1"/>
  <c r="H36" i="1"/>
  <c r="H5" i="1"/>
  <c r="M5" i="1" s="1"/>
  <c r="H25" i="1"/>
  <c r="H62" i="1"/>
  <c r="M62" i="1" s="1"/>
  <c r="H73" i="1"/>
  <c r="M73" i="1" s="1"/>
  <c r="H43" i="1"/>
  <c r="M43" i="1" s="1"/>
  <c r="H66" i="1"/>
  <c r="M66" i="1" s="1"/>
  <c r="H68" i="1"/>
  <c r="M68" i="1" s="1"/>
  <c r="H20" i="1"/>
  <c r="M20" i="1" s="1"/>
  <c r="H57" i="1"/>
  <c r="H39" i="1"/>
  <c r="M39" i="1" s="1"/>
  <c r="H22" i="1"/>
  <c r="M22" i="1" s="1"/>
  <c r="H54" i="1"/>
  <c r="H49" i="1"/>
  <c r="H76" i="1"/>
  <c r="M76" i="1" s="1"/>
  <c r="H67" i="1"/>
  <c r="M67" i="1" s="1"/>
  <c r="H14" i="1"/>
  <c r="H55" i="1"/>
  <c r="H13" i="1"/>
  <c r="H40" i="1"/>
  <c r="M40" i="1" s="1"/>
  <c r="H23" i="1"/>
  <c r="H7" i="1"/>
  <c r="H32" i="1"/>
  <c r="M32" i="1" s="1"/>
  <c r="H44" i="1"/>
  <c r="M44" i="1" s="1"/>
  <c r="H24" i="1"/>
  <c r="H18" i="1"/>
  <c r="M18" i="1" s="1"/>
  <c r="H28" i="1"/>
  <c r="H77" i="1"/>
  <c r="M77" i="1" s="1"/>
  <c r="H75" i="1"/>
  <c r="M75" i="1" s="1"/>
  <c r="H4" i="1"/>
  <c r="H30" i="1"/>
  <c r="H42" i="1"/>
  <c r="M42" i="1" s="1"/>
  <c r="H56" i="1"/>
  <c r="H61" i="1"/>
  <c r="H63" i="1"/>
  <c r="M63" i="1" s="1"/>
  <c r="H2" i="1"/>
  <c r="M2" i="1" s="1"/>
  <c r="H11" i="1"/>
  <c r="M11" i="1" s="1"/>
  <c r="H65" i="1"/>
  <c r="H52" i="1"/>
  <c r="H10" i="1"/>
  <c r="M10" i="1" s="1"/>
  <c r="H15" i="1"/>
  <c r="H37" i="1"/>
  <c r="H70" i="1"/>
  <c r="H45" i="1"/>
  <c r="H9" i="1"/>
  <c r="H58" i="1"/>
  <c r="H21" i="1"/>
  <c r="H47" i="1"/>
  <c r="M16" i="1" l="1"/>
  <c r="M45" i="1"/>
  <c r="M71" i="1"/>
  <c r="M55" i="1"/>
  <c r="M57" i="1"/>
  <c r="M28" i="1"/>
  <c r="M6" i="1"/>
  <c r="M46" i="1"/>
  <c r="M37" i="1"/>
  <c r="M69" i="1"/>
  <c r="M21" i="1"/>
  <c r="M47" i="1"/>
  <c r="M51" i="1"/>
  <c r="M36" i="1"/>
  <c r="M34" i="1"/>
  <c r="M64" i="1"/>
  <c r="M74" i="1"/>
  <c r="M58" i="1"/>
  <c r="M65" i="1"/>
  <c r="M4" i="1"/>
  <c r="M9" i="1"/>
  <c r="M23" i="1"/>
  <c r="M13" i="1"/>
  <c r="M19" i="1"/>
  <c r="M50" i="1"/>
  <c r="M26" i="1"/>
  <c r="M52" i="1"/>
  <c r="M30" i="1"/>
  <c r="M7" i="1"/>
  <c r="M49" i="1"/>
  <c r="M3" i="1"/>
  <c r="M17" i="1"/>
  <c r="M35" i="1"/>
  <c r="M25" i="1"/>
  <c r="M59" i="1"/>
  <c r="M60" i="1"/>
  <c r="M31" i="1"/>
  <c r="M41" i="1"/>
  <c r="M27" i="1"/>
  <c r="M29" i="1"/>
  <c r="M38" i="1"/>
  <c r="M53" i="1"/>
  <c r="M70" i="1"/>
  <c r="M72" i="1"/>
  <c r="M33" i="1"/>
  <c r="M61" i="1"/>
  <c r="M8" i="1"/>
  <c r="M48" i="1"/>
  <c r="M15" i="1"/>
  <c r="M56" i="1"/>
  <c r="M24" i="1"/>
  <c r="M14" i="1"/>
  <c r="L54" i="1"/>
  <c r="M54" i="1" s="1"/>
  <c r="O62" i="1" l="1"/>
  <c r="O47" i="1"/>
  <c r="N47" i="1"/>
  <c r="O54" i="1"/>
  <c r="N54" i="1"/>
  <c r="O77" i="1"/>
  <c r="N77" i="1"/>
  <c r="O66" i="1"/>
  <c r="O37" i="1"/>
  <c r="N37" i="1"/>
  <c r="M80" i="1"/>
  <c r="N62" i="1"/>
  <c r="N66" i="1"/>
  <c r="M79" i="1"/>
  <c r="M78" i="1"/>
</calcChain>
</file>

<file path=xl/sharedStrings.xml><?xml version="1.0" encoding="utf-8"?>
<sst xmlns="http://schemas.openxmlformats.org/spreadsheetml/2006/main" count="186" uniqueCount="106">
  <si>
    <t>Team ID</t>
  </si>
  <si>
    <t>School</t>
  </si>
  <si>
    <t>AGH University of Science and Technology</t>
  </si>
  <si>
    <t>Aristotle University of Thessaloniki</t>
  </si>
  <si>
    <t>Auburn University</t>
  </si>
  <si>
    <t>BITS Pilani, Hyderabad Campus</t>
  </si>
  <si>
    <t>Brigham Young University</t>
  </si>
  <si>
    <t>California State Polytechnic University, Pomona</t>
  </si>
  <si>
    <t>California State University, Fullerton</t>
  </si>
  <si>
    <t>Carleton University</t>
  </si>
  <si>
    <t>Case Western Reserve University</t>
  </si>
  <si>
    <t>Cukurova University</t>
  </si>
  <si>
    <t>Military Technical College</t>
  </si>
  <si>
    <t>École de Technologie Supérieure</t>
  </si>
  <si>
    <t>Ecole Polytechnique Fédérale de Lausanne</t>
  </si>
  <si>
    <t>Eidgenössische Technische Hochschule Zürich</t>
  </si>
  <si>
    <t>Embry-Riddle Aeronautical University, Daytona</t>
  </si>
  <si>
    <t>Federal University of Rio de Janeiro (UFRJ)</t>
  </si>
  <si>
    <t>Florida International University</t>
  </si>
  <si>
    <t>Gdańsk University of Technology</t>
  </si>
  <si>
    <t>George Washington University</t>
  </si>
  <si>
    <t>Georgia Institute of Technology (aka 141)</t>
  </si>
  <si>
    <t>Instituto Tecnológico de Aeronáutica</t>
  </si>
  <si>
    <t>Kansas State University</t>
  </si>
  <si>
    <t>Kathmandu University</t>
  </si>
  <si>
    <t>Lehigh University</t>
  </si>
  <si>
    <t>Lenior Rhyne University</t>
  </si>
  <si>
    <t>Manipal Institute of Technology, Manipal</t>
  </si>
  <si>
    <t>McGill University</t>
  </si>
  <si>
    <t>Michigan State University</t>
  </si>
  <si>
    <t>Missouri University of Science and Technology</t>
  </si>
  <si>
    <t>Monash University</t>
  </si>
  <si>
    <t>National University of Science and Technology</t>
  </si>
  <si>
    <t>New Mexico State University</t>
  </si>
  <si>
    <t>Norwegian University of Science and Technology</t>
  </si>
  <si>
    <t>Oregon State University</t>
  </si>
  <si>
    <t>Polytechnique Montreal</t>
  </si>
  <si>
    <t>Poznan University of Technology</t>
  </si>
  <si>
    <t>Purdue Space Program Solids</t>
  </si>
  <si>
    <t>Rochester Institute of Technology</t>
  </si>
  <si>
    <t>Rutgers University</t>
  </si>
  <si>
    <t>Sheffield Hallam University</t>
  </si>
  <si>
    <t>Sinhgad Technical Education Society, Pune</t>
  </si>
  <si>
    <t>State University of New York at Buffalo</t>
  </si>
  <si>
    <t>Tecnológico de Monterrey, Campus Monterrey</t>
  </si>
  <si>
    <t>The Ohio State University</t>
  </si>
  <si>
    <t>The University of Akron</t>
  </si>
  <si>
    <t>Union College</t>
  </si>
  <si>
    <t>University Djillali Liabes Sidi Bel Abbes</t>
  </si>
  <si>
    <t>University of California, Los Angeles (aka 77)</t>
  </si>
  <si>
    <t>University of California, Berkeley</t>
  </si>
  <si>
    <t>University of Hawaii, Honolulu</t>
  </si>
  <si>
    <t>University of Houston</t>
  </si>
  <si>
    <t>University of Illinois, Urbana-Champaign</t>
  </si>
  <si>
    <t>University of Manitoba</t>
  </si>
  <si>
    <t>University of Maryland - College Park</t>
  </si>
  <si>
    <t>University of Michigan Dearborn</t>
  </si>
  <si>
    <t>University of Minnesota, Twin Cities</t>
  </si>
  <si>
    <t>University of Minnesota, Duluth</t>
  </si>
  <si>
    <t>University of New Mexico</t>
  </si>
  <si>
    <t>University of Samsun</t>
  </si>
  <si>
    <t>University of São Paulo</t>
  </si>
  <si>
    <t>University of Sheffield</t>
  </si>
  <si>
    <t>University of Sydney</t>
  </si>
  <si>
    <t>University of Tennessee - Knoxville</t>
  </si>
  <si>
    <t>University of Texas at San Antonio</t>
  </si>
  <si>
    <t>University of Waterloo</t>
  </si>
  <si>
    <t>University of Western Macedonia</t>
  </si>
  <si>
    <t>University of Wisconsin-Platteville</t>
  </si>
  <si>
    <t>Vellore Institute of Technology</t>
  </si>
  <si>
    <t>Virginia Tech</t>
  </si>
  <si>
    <t>West Virginia University</t>
  </si>
  <si>
    <t>Wroclaw University of Science and Technology</t>
  </si>
  <si>
    <t>Yale University</t>
  </si>
  <si>
    <t>Ryerson University</t>
  </si>
  <si>
    <t>University of Western Australia</t>
  </si>
  <si>
    <t>Entry + Progress Updates</t>
  </si>
  <si>
    <t>Project Technical Report</t>
  </si>
  <si>
    <t>Poster Session Video</t>
  </si>
  <si>
    <t>Design Competency</t>
  </si>
  <si>
    <t>Design Decisions</t>
  </si>
  <si>
    <t>Average</t>
  </si>
  <si>
    <t>Median</t>
  </si>
  <si>
    <t>Competition class</t>
  </si>
  <si>
    <t>10k - SRAD - Hybrid/Liquid &amp; Other</t>
  </si>
  <si>
    <t>10k - COTS - All Propulsion Types</t>
  </si>
  <si>
    <t>30k - SRAD - Solid Motors</t>
  </si>
  <si>
    <t>10k - SRAD - Solid Motors</t>
  </si>
  <si>
    <t>30k - COTS - All Propulsion Types</t>
  </si>
  <si>
    <t>30k - SRAD - Hybrid/Liquid &amp; Other</t>
  </si>
  <si>
    <t>University of Texas at Arlington</t>
  </si>
  <si>
    <t>Correct</t>
  </si>
  <si>
    <t>Analysis</t>
  </si>
  <si>
    <t>Complete</t>
  </si>
  <si>
    <t>Conference Total</t>
  </si>
  <si>
    <t>Final Score</t>
  </si>
  <si>
    <t>Std Dev</t>
  </si>
  <si>
    <t>Class Average</t>
  </si>
  <si>
    <t>Class Median</t>
  </si>
  <si>
    <t>10K COTS</t>
  </si>
  <si>
    <t>10K Liquid/Hybrid</t>
  </si>
  <si>
    <t>10K SRAD Solid</t>
  </si>
  <si>
    <t>30K Liquid/Hybrid</t>
  </si>
  <si>
    <t>30K SRAD Solid</t>
  </si>
  <si>
    <t>30K COTS</t>
  </si>
  <si>
    <t>Universidad Autónoma de Baja California (UABC)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</si>
</sst>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4" borderId="3" xfId="0" applyNumberFormat="1" applyFont="1" applyFill="1" applyBorder="1" applyAlignment="1">
      <alignment wrapText="1"/>
    </xf>
    <xf numFmtId="164" fontId="1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 Distribution by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88648293963255"/>
          <c:y val="0.16708333333333336"/>
          <c:w val="0.8585579615048119"/>
          <c:h val="0.52528470399533389"/>
        </c:manualLayout>
      </c:layout>
      <c:lineChart>
        <c:grouping val="standard"/>
        <c:varyColors val="0"/>
        <c:ser>
          <c:idx val="0"/>
          <c:order val="0"/>
          <c:tx>
            <c:v>10K COTS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Scores!$M$2:$M$37</c:f>
              <c:numCache>
                <c:formatCode>0.0</c:formatCode>
                <c:ptCount val="36"/>
                <c:pt idx="0">
                  <c:v>165</c:v>
                </c:pt>
                <c:pt idx="1">
                  <c:v>342</c:v>
                </c:pt>
                <c:pt idx="2">
                  <c:v>392</c:v>
                </c:pt>
                <c:pt idx="3">
                  <c:v>527.5</c:v>
                </c:pt>
                <c:pt idx="4">
                  <c:v>593.79999999999995</c:v>
                </c:pt>
                <c:pt idx="5">
                  <c:v>632</c:v>
                </c:pt>
                <c:pt idx="6">
                  <c:v>674.33333333333326</c:v>
                </c:pt>
                <c:pt idx="7">
                  <c:v>677.66666666666663</c:v>
                </c:pt>
                <c:pt idx="8">
                  <c:v>683.66666666666663</c:v>
                </c:pt>
                <c:pt idx="9">
                  <c:v>685</c:v>
                </c:pt>
                <c:pt idx="10">
                  <c:v>685.5</c:v>
                </c:pt>
                <c:pt idx="11">
                  <c:v>687.33333333333326</c:v>
                </c:pt>
                <c:pt idx="12">
                  <c:v>691.33333333333326</c:v>
                </c:pt>
                <c:pt idx="13">
                  <c:v>715.5</c:v>
                </c:pt>
                <c:pt idx="14">
                  <c:v>737.2</c:v>
                </c:pt>
                <c:pt idx="15">
                  <c:v>745.33333333333337</c:v>
                </c:pt>
                <c:pt idx="16">
                  <c:v>752.0333333333333</c:v>
                </c:pt>
                <c:pt idx="17">
                  <c:v>764.76666666666665</c:v>
                </c:pt>
                <c:pt idx="18">
                  <c:v>780.83333333333326</c:v>
                </c:pt>
                <c:pt idx="19">
                  <c:v>784</c:v>
                </c:pt>
                <c:pt idx="20">
                  <c:v>807.58333333333326</c:v>
                </c:pt>
                <c:pt idx="21">
                  <c:v>813.33333333333326</c:v>
                </c:pt>
                <c:pt idx="22">
                  <c:v>819</c:v>
                </c:pt>
                <c:pt idx="23">
                  <c:v>825.33333333333337</c:v>
                </c:pt>
                <c:pt idx="24">
                  <c:v>840.16666666666663</c:v>
                </c:pt>
                <c:pt idx="25">
                  <c:v>848</c:v>
                </c:pt>
                <c:pt idx="26">
                  <c:v>848.5</c:v>
                </c:pt>
                <c:pt idx="27">
                  <c:v>853.66666666666663</c:v>
                </c:pt>
                <c:pt idx="28">
                  <c:v>857.66666666666663</c:v>
                </c:pt>
                <c:pt idx="29">
                  <c:v>866.33333333333326</c:v>
                </c:pt>
                <c:pt idx="30">
                  <c:v>869.83333333333326</c:v>
                </c:pt>
                <c:pt idx="31">
                  <c:v>882.33333333333326</c:v>
                </c:pt>
                <c:pt idx="32">
                  <c:v>890.66666666666674</c:v>
                </c:pt>
                <c:pt idx="33">
                  <c:v>898</c:v>
                </c:pt>
                <c:pt idx="34">
                  <c:v>930.9666666666667</c:v>
                </c:pt>
                <c:pt idx="35">
                  <c:v>932.66666666666674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9-4497-87BF-B8D6E5EFA395}"/>
            </c:ext>
          </c:extLst>
        </c:ser>
        <c:ser>
          <c:idx val="1"/>
          <c:order val="1"/>
          <c:tx>
            <c:v>10K Hybrid/Liquid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Scores!$M$38:$M$47</c:f>
              <c:numCache>
                <c:formatCode>0.0</c:formatCode>
                <c:ptCount val="10"/>
                <c:pt idx="0">
                  <c:v>285.5</c:v>
                </c:pt>
                <c:pt idx="1">
                  <c:v>347</c:v>
                </c:pt>
                <c:pt idx="2">
                  <c:v>591</c:v>
                </c:pt>
                <c:pt idx="3">
                  <c:v>640.25</c:v>
                </c:pt>
                <c:pt idx="4">
                  <c:v>725.83333333333337</c:v>
                </c:pt>
                <c:pt idx="5">
                  <c:v>726.75</c:v>
                </c:pt>
                <c:pt idx="6">
                  <c:v>800.66666666666674</c:v>
                </c:pt>
                <c:pt idx="7">
                  <c:v>848</c:v>
                </c:pt>
                <c:pt idx="8">
                  <c:v>851.25</c:v>
                </c:pt>
                <c:pt idx="9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9-4497-87BF-B8D6E5EFA395}"/>
            </c:ext>
          </c:extLst>
        </c:ser>
        <c:ser>
          <c:idx val="2"/>
          <c:order val="2"/>
          <c:tx>
            <c:v>10K SRAD Solid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Scores!$M$48:$M$54</c:f>
              <c:numCache>
                <c:formatCode>0.0</c:formatCode>
                <c:ptCount val="7"/>
                <c:pt idx="0">
                  <c:v>667.5</c:v>
                </c:pt>
                <c:pt idx="1">
                  <c:v>721.5</c:v>
                </c:pt>
                <c:pt idx="2">
                  <c:v>729</c:v>
                </c:pt>
                <c:pt idx="3">
                  <c:v>736.3</c:v>
                </c:pt>
                <c:pt idx="4">
                  <c:v>780.66666666666674</c:v>
                </c:pt>
                <c:pt idx="5">
                  <c:v>789.5</c:v>
                </c:pt>
                <c:pt idx="6">
                  <c:v>840.83333333333326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49-4497-87BF-B8D6E5EFA395}"/>
            </c:ext>
          </c:extLst>
        </c:ser>
        <c:ser>
          <c:idx val="3"/>
          <c:order val="3"/>
          <c:tx>
            <c:v>30k COTS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Scores!$M$55:$M$62</c:f>
              <c:numCache>
                <c:formatCode>0.0</c:formatCode>
                <c:ptCount val="8"/>
                <c:pt idx="0">
                  <c:v>295</c:v>
                </c:pt>
                <c:pt idx="1">
                  <c:v>357.66666666666663</c:v>
                </c:pt>
                <c:pt idx="2">
                  <c:v>553</c:v>
                </c:pt>
                <c:pt idx="3">
                  <c:v>709.26666666666665</c:v>
                </c:pt>
                <c:pt idx="4">
                  <c:v>799.33333333333337</c:v>
                </c:pt>
                <c:pt idx="5">
                  <c:v>905.2</c:v>
                </c:pt>
                <c:pt idx="6">
                  <c:v>923.33333333333326</c:v>
                </c:pt>
                <c:pt idx="7">
                  <c:v>952.08333333333326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49-4497-87BF-B8D6E5EFA395}"/>
            </c:ext>
          </c:extLst>
        </c:ser>
        <c:ser>
          <c:idx val="4"/>
          <c:order val="4"/>
          <c:tx>
            <c:v>30k Liquid/Hybrid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Scores!$M$63:$M$66</c:f>
              <c:numCache>
                <c:formatCode>0.0</c:formatCode>
                <c:ptCount val="4"/>
                <c:pt idx="0">
                  <c:v>673.16666666666674</c:v>
                </c:pt>
                <c:pt idx="1">
                  <c:v>815.5</c:v>
                </c:pt>
                <c:pt idx="2">
                  <c:v>881.66666666666674</c:v>
                </c:pt>
                <c:pt idx="3">
                  <c:v>915.66666666666663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49-4497-87BF-B8D6E5EFA395}"/>
            </c:ext>
          </c:extLst>
        </c:ser>
        <c:ser>
          <c:idx val="5"/>
          <c:order val="5"/>
          <c:tx>
            <c:v>30k SRAD Solid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Scores!$M$67:$M$77</c:f>
              <c:numCache>
                <c:formatCode>0.0</c:formatCode>
                <c:ptCount val="11"/>
                <c:pt idx="0">
                  <c:v>327.33333333333337</c:v>
                </c:pt>
                <c:pt idx="1">
                  <c:v>717.5</c:v>
                </c:pt>
                <c:pt idx="2">
                  <c:v>719.7</c:v>
                </c:pt>
                <c:pt idx="3">
                  <c:v>723.33333333333337</c:v>
                </c:pt>
                <c:pt idx="4">
                  <c:v>827.66666666666674</c:v>
                </c:pt>
                <c:pt idx="5">
                  <c:v>844.9</c:v>
                </c:pt>
                <c:pt idx="6">
                  <c:v>863.25</c:v>
                </c:pt>
                <c:pt idx="7">
                  <c:v>872.59999999999991</c:v>
                </c:pt>
                <c:pt idx="8">
                  <c:v>887</c:v>
                </c:pt>
                <c:pt idx="9">
                  <c:v>945.66666666666674</c:v>
                </c:pt>
                <c:pt idx="10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49-4497-87BF-B8D6E5EF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866568"/>
        <c:axId val="784866240"/>
      </c:lineChart>
      <c:catAx>
        <c:axId val="78486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Entries</a:t>
                </a:r>
              </a:p>
            </c:rich>
          </c:tx>
          <c:layout>
            <c:manualLayout>
              <c:xMode val="edge"/>
              <c:yMode val="edge"/>
              <c:x val="0.76458902012248464"/>
              <c:y val="0.76736001749781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866240"/>
        <c:crosses val="autoZero"/>
        <c:auto val="1"/>
        <c:lblAlgn val="ctr"/>
        <c:lblOffset val="100"/>
        <c:tickLblSkip val="5"/>
        <c:noMultiLvlLbl val="0"/>
      </c:catAx>
      <c:valAx>
        <c:axId val="78486624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86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and Median Score by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Scores!$B$79:$B$84</c:f>
              <c:strCache>
                <c:ptCount val="6"/>
                <c:pt idx="0">
                  <c:v>10K COTS</c:v>
                </c:pt>
                <c:pt idx="1">
                  <c:v>10K Liquid/Hybrid</c:v>
                </c:pt>
                <c:pt idx="2">
                  <c:v>10K SRAD Solid</c:v>
                </c:pt>
                <c:pt idx="3">
                  <c:v>30K COTS</c:v>
                </c:pt>
                <c:pt idx="4">
                  <c:v>30K Liquid/Hybrid</c:v>
                </c:pt>
                <c:pt idx="5">
                  <c:v>30K SRAD Solid</c:v>
                </c:pt>
              </c:strCache>
            </c:strRef>
          </c:cat>
          <c:val>
            <c:numRef>
              <c:f>(Scores!$N$37,Scores!$N$47,Scores!$N$54,Scores!$N$62,Scores!$N$66,Scores!$N$77)</c:f>
              <c:numCache>
                <c:formatCode>0.0</c:formatCode>
                <c:ptCount val="6"/>
                <c:pt idx="0">
                  <c:v>736.13472222222231</c:v>
                </c:pt>
                <c:pt idx="1">
                  <c:v>667.125</c:v>
                </c:pt>
                <c:pt idx="2">
                  <c:v>752.18571428571431</c:v>
                </c:pt>
                <c:pt idx="3">
                  <c:v>686.86041666666654</c:v>
                </c:pt>
                <c:pt idx="4">
                  <c:v>821.5</c:v>
                </c:pt>
                <c:pt idx="5">
                  <c:v>789.54090909090917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5-4BB6-A62E-D51050538848}"/>
            </c:ext>
          </c:extLst>
        </c:ser>
        <c:ser>
          <c:idx val="1"/>
          <c:order val="1"/>
          <c:tx>
            <c:v>Median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Scores!$B$79:$B$84</c:f>
              <c:strCache>
                <c:ptCount val="6"/>
                <c:pt idx="0">
                  <c:v>10K COTS</c:v>
                </c:pt>
                <c:pt idx="1">
                  <c:v>10K Liquid/Hybrid</c:v>
                </c:pt>
                <c:pt idx="2">
                  <c:v>10K SRAD Solid</c:v>
                </c:pt>
                <c:pt idx="3">
                  <c:v>30K COTS</c:v>
                </c:pt>
                <c:pt idx="4">
                  <c:v>30K Liquid/Hybrid</c:v>
                </c:pt>
                <c:pt idx="5">
                  <c:v>30K SRAD Solid</c:v>
                </c:pt>
              </c:strCache>
            </c:strRef>
          </c:cat>
          <c:val>
            <c:numRef>
              <c:f>(Scores!$O$37,Scores!$O$47,Scores!$O$54,Scores!$O$62,Scores!$O$66,Scores!$O$77)</c:f>
              <c:numCache>
                <c:formatCode>0.0</c:formatCode>
                <c:ptCount val="6"/>
                <c:pt idx="0">
                  <c:v>772.8</c:v>
                </c:pt>
                <c:pt idx="1">
                  <c:v>726.29166666666674</c:v>
                </c:pt>
                <c:pt idx="2">
                  <c:v>736.3</c:v>
                </c:pt>
                <c:pt idx="3">
                  <c:v>754.3</c:v>
                </c:pt>
                <c:pt idx="4">
                  <c:v>848.58333333333337</c:v>
                </c:pt>
                <c:pt idx="5">
                  <c:v>844.9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5-4BB6-A62E-D5105053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4344952"/>
        <c:axId val="834343640"/>
      </c:barChart>
      <c:catAx>
        <c:axId val="83434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343640"/>
        <c:crosses val="autoZero"/>
        <c:auto val="1"/>
        <c:lblAlgn val="ctr"/>
        <c:lblOffset val="100"/>
        <c:noMultiLvlLbl val="0"/>
      </c:catAx>
      <c:valAx>
        <c:axId val="8343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34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Distribution of Scores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Distribution of Scores</a:t>
          </a:r>
        </a:p>
      </cx:txPr>
    </cx:title>
    <cx:plotArea>
      <cx:plotAreaRegion>
        <cx:series layoutId="clusteredColumn" uniqueId="{30026111-9608-48D5-9A29-A035B2EE8508}">
          <cx:dataId val="0"/>
          <cx:layoutPr>
            <cx:binning intervalClosed="r" underflow="400">
              <cx:binSize val="50"/>
            </cx:binning>
          </cx:layoutPr>
        </cx:series>
      </cx:plotAreaRegion>
      <cx:axis id="0">
        <cx:catScaling gapWidth="0"/>
        <cx:tickLabels/>
        <cx:numFmt formatCode="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endParaRPr lang="en-US" sz="9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_xlchart.v1.2</cx:f>
      </cx:numDim>
    </cx:data>
    <cx:data id="2">
      <cx:numDim type="val">
        <cx:f>_xlchart.v1.3</cx:f>
      </cx:numDim>
    </cx:data>
    <cx:data id="3">
      <cx:numDim type="val">
        <cx:f>_xlchart.v1.4</cx:f>
      </cx:numDim>
    </cx:data>
    <cx:data id="4">
      <cx:numDim type="val">
        <cx:f>_xlchart.v1.5</cx:f>
      </cx:numDim>
    </cx:data>
    <cx:data id="5">
      <cx:numDim type="val">
        <cx:f>_xlchart.v1.6</cx:f>
      </cx:numDim>
    </cx:data>
  </cx:chartData>
  <cx:chart>
    <cx:title pos="t" align="ctr" overlay="0">
      <cx:tx>
        <cx:txData>
          <cx:v>Score Distribution by Class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Score Distribution by Class</a:t>
          </a:r>
        </a:p>
      </cx:txPr>
    </cx:title>
    <cx:plotArea>
      <cx:plotAreaRegion>
        <cx:series layoutId="boxWhisker" uniqueId="{B28A1B9F-65BA-4B4A-9E2F-9A8A13A35A70}">
          <cx:tx>
            <cx:txData>
              <cx:f/>
              <cx:v>10K COTS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CC19-4F30-9E95-42D828C13E75}">
          <cx:tx>
            <cx:txData>
              <cx:f/>
              <cx:v>10K Hybrid/Liquid</cx:v>
            </cx:txData>
          </cx:tx>
          <cx:dataId val="1"/>
          <cx:layoutPr>
            <cx:statistics quartileMethod="exclusive"/>
          </cx:layoutPr>
        </cx:series>
        <cx:series layoutId="boxWhisker" uniqueId="{00000002-CC19-4F30-9E95-42D828C13E75}">
          <cx:tx>
            <cx:txData>
              <cx:f/>
              <cx:v>10K SRAD Solid</cx:v>
            </cx:txData>
          </cx:tx>
          <cx:spPr>
            <a:ln>
              <a:solidFill>
                <a:srgbClr val="7030A0"/>
              </a:solidFill>
            </a:ln>
          </cx:spPr>
          <cx:dataId val="2"/>
          <cx:layoutPr>
            <cx:statistics quartileMethod="exclusive"/>
          </cx:layoutPr>
        </cx:series>
        <cx:series layoutId="boxWhisker" uniqueId="{00000003-CC19-4F30-9E95-42D828C13E75}">
          <cx:tx>
            <cx:txData>
              <cx:f/>
              <cx:v>30K COTS</cx:v>
            </cx:txData>
          </cx:tx>
          <cx:dataId val="3"/>
          <cx:layoutPr>
            <cx:statistics quartileMethod="exclusive"/>
          </cx:layoutPr>
        </cx:series>
        <cx:series layoutId="boxWhisker" uniqueId="{00000004-CC19-4F30-9E95-42D828C13E75}">
          <cx:tx>
            <cx:txData>
              <cx:f/>
              <cx:v>30K Hybrid/Liquid</cx:v>
            </cx:txData>
          </cx:tx>
          <cx:spPr>
            <a:solidFill>
              <a:srgbClr val="FF0000"/>
            </a:solidFill>
            <a:ln>
              <a:solidFill>
                <a:srgbClr val="FF0000"/>
              </a:solidFill>
            </a:ln>
          </cx:spPr>
          <cx:dataId val="4"/>
          <cx:layoutPr>
            <cx:statistics quartileMethod="exclusive"/>
          </cx:layoutPr>
        </cx:series>
        <cx:series layoutId="boxWhisker" uniqueId="{00000005-CC19-4F30-9E95-42D828C13E75}">
          <cx:tx>
            <cx:txData>
              <cx:f/>
              <cx:v>30K SRAD Solid</cx:v>
            </cx:txData>
          </cx:tx>
          <cx:dataId val="5"/>
          <cx:layoutPr>
            <cx:statistics quartileMethod="exclusive"/>
          </cx:layoutPr>
        </cx:series>
      </cx:plotAreaRegion>
      <cx:axis id="0" hidden="1">
        <cx:catScaling gapWidth="0.300000012"/>
        <cx:tickLabels/>
      </cx:axis>
      <cx:axis id="1">
        <cx:valScaling min="200"/>
        <cx:majorGridlines/>
        <cx:tickLabels/>
        <cx:numFmt formatCode="0" sourceLinked="0"/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407670</xdr:colOff>
      <xdr:row>2</xdr:row>
      <xdr:rowOff>102870</xdr:rowOff>
    </xdr:from>
    <xdr:to>
      <xdr:col>8</xdr:col>
      <xdr:colOff>102870</xdr:colOff>
      <xdr:row>17</xdr:row>
      <xdr:rowOff>102870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9">
              <a:extLst>
                <a:ext uri="{FF2B5EF4-FFF2-40B4-BE49-F238E27FC236}">
                  <a16:creationId xmlns:a16="http://schemas.microsoft.com/office/drawing/2014/main" id="{F49A1617-D4EB-4A43-BA59-23A2BDD2C3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70" y="483870"/>
              <a:ext cx="4572000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441960</xdr:colOff>
      <xdr:row>5</xdr:row>
      <xdr:rowOff>53340</xdr:rowOff>
    </xdr:from>
    <xdr:to>
      <xdr:col>5</xdr:col>
      <xdr:colOff>441960</xdr:colOff>
      <xdr:row>14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BF0E310-112E-433A-87B6-437A4FE0864C}"/>
            </a:ext>
          </a:extLst>
        </xdr:cNvPr>
        <xdr:cNvCxnSpPr/>
      </xdr:nvCxnSpPr>
      <xdr:spPr>
        <a:xfrm>
          <a:off x="3489960" y="967740"/>
          <a:ext cx="0" cy="17068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137160</xdr:colOff>
      <xdr:row>4</xdr:row>
      <xdr:rowOff>7620</xdr:rowOff>
    </xdr:from>
    <xdr:ext cx="623697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CED242-8F51-4A9B-82BC-D278B69E3679}"/>
            </a:ext>
          </a:extLst>
        </xdr:cNvPr>
        <xdr:cNvSpPr txBox="1"/>
      </xdr:nvSpPr>
      <xdr:spPr>
        <a:xfrm>
          <a:off x="3185160" y="739140"/>
          <a:ext cx="623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Median</a:t>
          </a:r>
        </a:p>
      </xdr:txBody>
    </xdr:sp>
    <xdr:clientData/>
  </xdr:oneCellAnchor>
  <xdr:twoCellAnchor>
    <xdr:from>
      <xdr:col>0</xdr:col>
      <xdr:colOff>415290</xdr:colOff>
      <xdr:row>18</xdr:row>
      <xdr:rowOff>41910</xdr:rowOff>
    </xdr:from>
    <xdr:to>
      <xdr:col>8</xdr:col>
      <xdr:colOff>110490</xdr:colOff>
      <xdr:row>33</xdr:row>
      <xdr:rowOff>41910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8D68FDC5-ADD7-47A2-93EA-2003BEAF5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537210</xdr:colOff>
      <xdr:row>18</xdr:row>
      <xdr:rowOff>91440</xdr:rowOff>
    </xdr:from>
    <xdr:to>
      <xdr:col>16</xdr:col>
      <xdr:colOff>232410</xdr:colOff>
      <xdr:row>34</xdr:row>
      <xdr:rowOff>87630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E79B18BA-1D57-4283-B76C-ACDB02057065}"/>
            </a:ext>
          </a:extLst>
        </xdr:cNvPr>
        <xdr:cNvGrpSpPr/>
      </xdr:nvGrpSpPr>
      <xdr:grpSpPr>
        <a:xfrm>
          <a:off x="5414010" y="3520440"/>
          <a:ext cx="4572000" cy="3044190"/>
          <a:chOff x="5482590" y="3733800"/>
          <a:chExt cx="4572000" cy="292227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7" name="Chart 11">
                <a:extLst>
                  <a:ext uri="{FF2B5EF4-FFF2-40B4-BE49-F238E27FC236}">
                    <a16:creationId xmlns:a16="http://schemas.microsoft.com/office/drawing/2014/main" id="{3A24A148-10FA-4828-8FAC-472BAD8842BA}"/>
                  </a:ext>
                </a:extLst>
              </xdr:cNvPr>
              <xdr:cNvGraphicFramePr/>
            </xdr:nvGraphicFramePr>
            <xdr:xfrm>
              <a:off x="5482590" y="3733800"/>
              <a:ext cx="4572000" cy="292227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482590" y="3733800"/>
                <a:ext cx="4572000" cy="292227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U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3CB463B-618B-439D-AB3D-C5B6E48394DE}"/>
              </a:ext>
            </a:extLst>
          </xdr:cNvPr>
          <xdr:cNvSpPr txBox="1"/>
        </xdr:nvSpPr>
        <xdr:spPr>
          <a:xfrm>
            <a:off x="6336030" y="3909060"/>
            <a:ext cx="41973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n=36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7CCF896C-820F-4D50-820D-D84190C56C0B}"/>
              </a:ext>
            </a:extLst>
          </xdr:cNvPr>
          <xdr:cNvSpPr txBox="1"/>
        </xdr:nvSpPr>
        <xdr:spPr>
          <a:xfrm>
            <a:off x="6884670" y="3909060"/>
            <a:ext cx="361253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n=9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DA615C59-05DC-4AE8-B999-D0AA621DDFFE}"/>
              </a:ext>
            </a:extLst>
          </xdr:cNvPr>
          <xdr:cNvSpPr txBox="1"/>
        </xdr:nvSpPr>
        <xdr:spPr>
          <a:xfrm>
            <a:off x="7433310" y="3909060"/>
            <a:ext cx="361253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n=8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12515443-A09F-44A1-97A9-87E5AFFA4206}"/>
              </a:ext>
            </a:extLst>
          </xdr:cNvPr>
          <xdr:cNvSpPr txBox="1"/>
        </xdr:nvSpPr>
        <xdr:spPr>
          <a:xfrm>
            <a:off x="7936230" y="3909060"/>
            <a:ext cx="361253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n=8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6F3EFCD-9171-49BF-B79F-A603BB123B26}"/>
              </a:ext>
            </a:extLst>
          </xdr:cNvPr>
          <xdr:cNvSpPr txBox="1"/>
        </xdr:nvSpPr>
        <xdr:spPr>
          <a:xfrm>
            <a:off x="8484870" y="3909060"/>
            <a:ext cx="361253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n=4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606A37D2-6F49-403C-8451-8CB9171FFED1}"/>
              </a:ext>
            </a:extLst>
          </xdr:cNvPr>
          <xdr:cNvSpPr txBox="1"/>
        </xdr:nvSpPr>
        <xdr:spPr>
          <a:xfrm>
            <a:off x="8995410" y="3916680"/>
            <a:ext cx="41973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900"/>
              <a:t>n=11</a:t>
            </a:r>
          </a:p>
        </xdr:txBody>
      </xdr:sp>
    </xdr:grpSp>
    <xdr:clientData/>
  </xdr:twoCellAnchor>
  <xdr:twoCellAnchor>
    <xdr:from>
      <xdr:col>8</xdr:col>
      <xdr:colOff>518005</xdr:colOff>
      <xdr:row>2</xdr:row>
      <xdr:rowOff>121920</xdr:rowOff>
    </xdr:from>
    <xdr:to>
      <xdr:col>16</xdr:col>
      <xdr:colOff>203969</xdr:colOff>
      <xdr:row>17</xdr:row>
      <xdr:rowOff>113222</xdr:rowOff>
    </xdr:to>
    <xdr:graphicFrame macro="">
      <xdr:nvGraphicFramePr>
        <xdr:cNvPr id="14" name="Chart 18">
          <a:extLst>
            <a:ext uri="{FF2B5EF4-FFF2-40B4-BE49-F238E27FC236}">
              <a16:creationId xmlns:a16="http://schemas.microsoft.com/office/drawing/2014/main" id="{4CC3729B-1B5D-4C9E-82D1-C7AF0C430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0.11527</cdr:x>
      <cdr:y>0.2508</cdr:y>
    </cdr:from>
    <cdr:to>
      <cdr:x>0.95864</cdr:x>
      <cdr:y>0.2508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0A04A28-345C-4870-B2F6-A57B0A99DE12}"/>
            </a:ext>
          </a:extLst>
        </cdr:cNvPr>
        <cdr:cNvCxnSpPr/>
      </cdr:nvCxnSpPr>
      <cdr:spPr>
        <a:xfrm xmlns:a="http://schemas.openxmlformats.org/drawingml/2006/main">
          <a:off x="525935" y="685800"/>
          <a:ext cx="38481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0.11527</cdr:x>
      <cdr:y>0.27309</cdr:y>
    </cdr:from>
    <cdr:to>
      <cdr:x>0.95864</cdr:x>
      <cdr:y>0.27309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C37220B0-CD66-4042-ADBD-9A3C573B27DB}"/>
            </a:ext>
          </a:extLst>
        </cdr:cNvPr>
        <cdr:cNvCxnSpPr/>
      </cdr:nvCxnSpPr>
      <cdr:spPr>
        <a:xfrm xmlns:a="http://schemas.openxmlformats.org/drawingml/2006/main">
          <a:off x="525935" y="746760"/>
          <a:ext cx="38481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C947-D3E8-48B2-BCE7-19C01B29396C}">
  <dimension ref="A1:O84"/>
  <sheetViews>
    <sheetView tabSelected="1" zoomScale="99" zoomScaleNormal="99" workbookViewId="0"/>
  </sheetViews>
  <sheetFormatPr defaultRowHeight="15" x14ac:dyDescent="0.25"/>
  <cols>
    <col min="2" max="2" width="41.42578125" customWidth="1"/>
    <col min="3" max="3" width="33" customWidth="1"/>
    <col min="4" max="4" width="8.85546875" customWidth="1"/>
    <col min="5" max="5" width="9.7109375" style="3" customWidth="1"/>
    <col min="6" max="8" width="8.85546875" style="3" customWidth="1"/>
    <col min="9" max="9" width="8.85546875" customWidth="1"/>
    <col min="10" max="10" width="11.7109375" customWidth="1"/>
    <col min="11" max="11" width="8.85546875" customWidth="1"/>
    <col min="12" max="12" width="10.85546875" style="3" customWidth="1"/>
    <col min="13" max="13" width="10.42578125" style="3" bestFit="1" customWidth="1"/>
    <col min="14" max="14" width="11.5703125" customWidth="1"/>
    <col min="15" max="15" width="11.28515625" customWidth="1"/>
  </cols>
  <sheetData>
    <row r="1" spans="1:13" s="1" customFormat="1" ht="45.75" thickBot="1" x14ac:dyDescent="0.3">
      <c r="A1" s="7" t="s">
        <v>0</v>
      </c>
      <c r="B1" s="7" t="s">
        <v>1</v>
      </c>
      <c r="C1" s="7" t="s">
        <v>83</v>
      </c>
      <c r="D1" s="8" t="s">
        <v>76</v>
      </c>
      <c r="E1" s="9" t="s">
        <v>93</v>
      </c>
      <c r="F1" s="9" t="s">
        <v>91</v>
      </c>
      <c r="G1" s="9" t="s">
        <v>92</v>
      </c>
      <c r="H1" s="10" t="s">
        <v>77</v>
      </c>
      <c r="I1" s="7" t="s">
        <v>78</v>
      </c>
      <c r="J1" s="7" t="s">
        <v>79</v>
      </c>
      <c r="K1" s="7" t="s">
        <v>80</v>
      </c>
      <c r="L1" s="10" t="s">
        <v>94</v>
      </c>
      <c r="M1" s="11" t="s">
        <v>95</v>
      </c>
    </row>
    <row r="2" spans="1:13" x14ac:dyDescent="0.25">
      <c r="A2">
        <v>135</v>
      </c>
      <c r="B2" t="s">
        <v>90</v>
      </c>
      <c r="C2" t="s">
        <v>85</v>
      </c>
      <c r="D2" s="5">
        <v>0</v>
      </c>
      <c r="E2" s="3">
        <v>0</v>
      </c>
      <c r="F2" s="3">
        <v>0</v>
      </c>
      <c r="G2" s="3">
        <v>0</v>
      </c>
      <c r="H2" s="6">
        <f t="shared" ref="H2:H33" si="0">SUM(E2:G2)</f>
        <v>0</v>
      </c>
      <c r="I2" s="3">
        <v>165</v>
      </c>
      <c r="J2" s="3">
        <v>0</v>
      </c>
      <c r="K2" s="3">
        <v>0</v>
      </c>
      <c r="L2" s="6">
        <f t="shared" ref="L2:L33" si="1">SUM(I2:K2)</f>
        <v>165</v>
      </c>
      <c r="M2" s="12">
        <f t="shared" ref="M2:M33" si="2">SUM(D2,H2,L2)</f>
        <v>165</v>
      </c>
    </row>
    <row r="3" spans="1:13" x14ac:dyDescent="0.25">
      <c r="A3">
        <v>46</v>
      </c>
      <c r="B3" t="s">
        <v>26</v>
      </c>
      <c r="C3" t="s">
        <v>85</v>
      </c>
      <c r="D3" s="5">
        <v>100</v>
      </c>
      <c r="E3" s="3">
        <v>10</v>
      </c>
      <c r="F3" s="3">
        <v>72.25</v>
      </c>
      <c r="G3" s="3">
        <v>159.75</v>
      </c>
      <c r="H3" s="6">
        <f t="shared" si="0"/>
        <v>242</v>
      </c>
      <c r="I3" s="3">
        <v>0</v>
      </c>
      <c r="J3" s="3">
        <v>0</v>
      </c>
      <c r="K3" s="3">
        <v>0</v>
      </c>
      <c r="L3" s="6">
        <f t="shared" si="1"/>
        <v>0</v>
      </c>
      <c r="M3" s="12">
        <f t="shared" si="2"/>
        <v>342</v>
      </c>
    </row>
    <row r="4" spans="1:13" x14ac:dyDescent="0.25">
      <c r="A4">
        <v>126</v>
      </c>
      <c r="B4" t="s">
        <v>59</v>
      </c>
      <c r="C4" t="s">
        <v>85</v>
      </c>
      <c r="D4" s="5">
        <v>100</v>
      </c>
      <c r="E4" s="3">
        <v>40</v>
      </c>
      <c r="F4" s="3">
        <v>50.333333333333336</v>
      </c>
      <c r="G4" s="3">
        <v>201.66666666666666</v>
      </c>
      <c r="H4" s="6">
        <f t="shared" si="0"/>
        <v>292</v>
      </c>
      <c r="I4" s="3">
        <v>0</v>
      </c>
      <c r="J4" s="3">
        <v>0</v>
      </c>
      <c r="K4" s="3">
        <v>0</v>
      </c>
      <c r="L4" s="6">
        <f t="shared" si="1"/>
        <v>0</v>
      </c>
      <c r="M4" s="12">
        <f t="shared" si="2"/>
        <v>392</v>
      </c>
    </row>
    <row r="5" spans="1:13" x14ac:dyDescent="0.25">
      <c r="A5">
        <v>57</v>
      </c>
      <c r="B5" t="s">
        <v>32</v>
      </c>
      <c r="C5" t="s">
        <v>85</v>
      </c>
      <c r="D5" s="5">
        <v>60</v>
      </c>
      <c r="E5" s="3">
        <v>40</v>
      </c>
      <c r="F5" s="3">
        <v>52.75</v>
      </c>
      <c r="G5" s="3">
        <v>129.5</v>
      </c>
      <c r="H5" s="6">
        <f t="shared" si="0"/>
        <v>222.25</v>
      </c>
      <c r="I5" s="3">
        <v>83</v>
      </c>
      <c r="J5" s="3">
        <v>77.75</v>
      </c>
      <c r="K5" s="3">
        <v>84.5</v>
      </c>
      <c r="L5" s="6">
        <f t="shared" si="1"/>
        <v>245.25</v>
      </c>
      <c r="M5" s="12">
        <f t="shared" si="2"/>
        <v>527.5</v>
      </c>
    </row>
    <row r="6" spans="1:13" x14ac:dyDescent="0.25">
      <c r="A6">
        <v>44</v>
      </c>
      <c r="B6" t="s">
        <v>24</v>
      </c>
      <c r="C6" t="s">
        <v>85</v>
      </c>
      <c r="D6" s="5">
        <v>100</v>
      </c>
      <c r="E6" s="3">
        <v>0</v>
      </c>
      <c r="F6" s="3">
        <v>42.3</v>
      </c>
      <c r="G6" s="3">
        <v>179</v>
      </c>
      <c r="H6" s="6">
        <f t="shared" si="0"/>
        <v>221.3</v>
      </c>
      <c r="I6" s="3">
        <v>97.5</v>
      </c>
      <c r="J6" s="3">
        <v>87.5</v>
      </c>
      <c r="K6" s="3">
        <v>87.5</v>
      </c>
      <c r="L6" s="6">
        <f t="shared" si="1"/>
        <v>272.5</v>
      </c>
      <c r="M6" s="12">
        <f t="shared" si="2"/>
        <v>593.79999999999995</v>
      </c>
    </row>
    <row r="7" spans="1:13" x14ac:dyDescent="0.25">
      <c r="A7">
        <v>110</v>
      </c>
      <c r="B7" t="s">
        <v>51</v>
      </c>
      <c r="C7" t="s">
        <v>85</v>
      </c>
      <c r="D7" s="5">
        <v>100</v>
      </c>
      <c r="E7" s="3">
        <v>0</v>
      </c>
      <c r="F7" s="3">
        <v>47</v>
      </c>
      <c r="G7" s="3">
        <v>123</v>
      </c>
      <c r="H7" s="6">
        <f t="shared" si="0"/>
        <v>170</v>
      </c>
      <c r="I7" s="3">
        <v>147.5</v>
      </c>
      <c r="J7" s="3">
        <v>123</v>
      </c>
      <c r="K7" s="3">
        <v>91.5</v>
      </c>
      <c r="L7" s="6">
        <f t="shared" si="1"/>
        <v>362</v>
      </c>
      <c r="M7" s="12">
        <f t="shared" si="2"/>
        <v>632</v>
      </c>
    </row>
    <row r="8" spans="1:13" x14ac:dyDescent="0.25">
      <c r="A8">
        <v>6</v>
      </c>
      <c r="B8" t="s">
        <v>5</v>
      </c>
      <c r="C8" t="s">
        <v>85</v>
      </c>
      <c r="D8" s="5">
        <v>100</v>
      </c>
      <c r="E8" s="3">
        <v>0</v>
      </c>
      <c r="F8" s="3">
        <v>54.666666666666664</v>
      </c>
      <c r="G8" s="3">
        <v>159</v>
      </c>
      <c r="H8" s="6">
        <f t="shared" si="0"/>
        <v>213.66666666666666</v>
      </c>
      <c r="I8" s="3">
        <v>151</v>
      </c>
      <c r="J8" s="3">
        <v>106</v>
      </c>
      <c r="K8" s="3">
        <v>103.66666666666667</v>
      </c>
      <c r="L8" s="6">
        <f t="shared" si="1"/>
        <v>360.66666666666669</v>
      </c>
      <c r="M8" s="12">
        <f t="shared" si="2"/>
        <v>674.33333333333326</v>
      </c>
    </row>
    <row r="9" spans="1:13" x14ac:dyDescent="0.25">
      <c r="A9">
        <v>150</v>
      </c>
      <c r="B9" t="s">
        <v>73</v>
      </c>
      <c r="C9" t="s">
        <v>85</v>
      </c>
      <c r="D9" s="5">
        <v>100</v>
      </c>
      <c r="E9" s="3">
        <v>0</v>
      </c>
      <c r="F9" s="3">
        <v>80</v>
      </c>
      <c r="G9" s="3">
        <v>70</v>
      </c>
      <c r="H9" s="6">
        <f t="shared" si="0"/>
        <v>150</v>
      </c>
      <c r="I9" s="3">
        <v>210.66666666666666</v>
      </c>
      <c r="J9" s="3">
        <v>106.5</v>
      </c>
      <c r="K9" s="3">
        <v>110.5</v>
      </c>
      <c r="L9" s="6">
        <f t="shared" si="1"/>
        <v>427.66666666666663</v>
      </c>
      <c r="M9" s="12">
        <f t="shared" si="2"/>
        <v>677.66666666666663</v>
      </c>
    </row>
    <row r="10" spans="1:13" ht="13.15" customHeight="1" x14ac:dyDescent="0.25">
      <c r="A10">
        <v>142</v>
      </c>
      <c r="B10" t="s">
        <v>68</v>
      </c>
      <c r="C10" t="s">
        <v>85</v>
      </c>
      <c r="D10" s="5">
        <v>100</v>
      </c>
      <c r="E10" s="3">
        <v>0</v>
      </c>
      <c r="F10" s="3">
        <v>56.666666666666664</v>
      </c>
      <c r="G10" s="3">
        <v>162</v>
      </c>
      <c r="H10" s="6">
        <f t="shared" si="0"/>
        <v>218.66666666666666</v>
      </c>
      <c r="I10" s="3">
        <v>147.33333333333334</v>
      </c>
      <c r="J10" s="3">
        <v>119.33333333333333</v>
      </c>
      <c r="K10" s="3">
        <v>98.333333333333329</v>
      </c>
      <c r="L10" s="6">
        <f t="shared" si="1"/>
        <v>365</v>
      </c>
      <c r="M10" s="12">
        <f t="shared" si="2"/>
        <v>683.66666666666663</v>
      </c>
    </row>
    <row r="11" spans="1:13" x14ac:dyDescent="0.25">
      <c r="A11">
        <v>136</v>
      </c>
      <c r="B11" t="s">
        <v>65</v>
      </c>
      <c r="C11" t="s">
        <v>85</v>
      </c>
      <c r="D11" s="5">
        <v>100</v>
      </c>
      <c r="E11" s="3">
        <v>40</v>
      </c>
      <c r="F11" s="3">
        <v>70</v>
      </c>
      <c r="G11" s="3">
        <v>162</v>
      </c>
      <c r="H11" s="6">
        <f t="shared" si="0"/>
        <v>272</v>
      </c>
      <c r="I11" s="3">
        <v>117.5</v>
      </c>
      <c r="J11" s="3">
        <v>103</v>
      </c>
      <c r="K11" s="3">
        <v>92.5</v>
      </c>
      <c r="L11" s="6">
        <f t="shared" si="1"/>
        <v>313</v>
      </c>
      <c r="M11" s="12">
        <f t="shared" si="2"/>
        <v>685</v>
      </c>
    </row>
    <row r="12" spans="1:13" x14ac:dyDescent="0.25">
      <c r="A12">
        <v>11</v>
      </c>
      <c r="B12" t="s">
        <v>8</v>
      </c>
      <c r="C12" t="s">
        <v>85</v>
      </c>
      <c r="D12" s="5">
        <v>100</v>
      </c>
      <c r="E12" s="3">
        <v>38.333333333333336</v>
      </c>
      <c r="F12" s="3">
        <v>59.666666666666664</v>
      </c>
      <c r="G12" s="3">
        <v>205</v>
      </c>
      <c r="H12" s="6">
        <f t="shared" si="0"/>
        <v>303</v>
      </c>
      <c r="I12" s="3">
        <v>107.5</v>
      </c>
      <c r="J12" s="3">
        <v>107.5</v>
      </c>
      <c r="K12" s="3">
        <v>67.5</v>
      </c>
      <c r="L12" s="6">
        <f t="shared" si="1"/>
        <v>282.5</v>
      </c>
      <c r="M12" s="12">
        <f t="shared" si="2"/>
        <v>685.5</v>
      </c>
    </row>
    <row r="13" spans="1:13" x14ac:dyDescent="0.25">
      <c r="A13">
        <v>99</v>
      </c>
      <c r="B13" t="s">
        <v>48</v>
      </c>
      <c r="C13" t="s">
        <v>85</v>
      </c>
      <c r="D13" s="5">
        <v>100</v>
      </c>
      <c r="E13" s="3">
        <v>0</v>
      </c>
      <c r="F13" s="3">
        <v>48.666666666666664</v>
      </c>
      <c r="G13" s="3">
        <v>166.33333333333334</v>
      </c>
      <c r="H13" s="6">
        <f t="shared" si="0"/>
        <v>215</v>
      </c>
      <c r="I13" s="3">
        <v>140.66666666666666</v>
      </c>
      <c r="J13" s="3">
        <v>114.33333333333333</v>
      </c>
      <c r="K13" s="3">
        <v>117.33333333333333</v>
      </c>
      <c r="L13" s="6">
        <f t="shared" si="1"/>
        <v>372.33333333333331</v>
      </c>
      <c r="M13" s="12">
        <f t="shared" si="2"/>
        <v>687.33333333333326</v>
      </c>
    </row>
    <row r="14" spans="1:13" x14ac:dyDescent="0.25">
      <c r="A14">
        <v>96</v>
      </c>
      <c r="B14" t="s">
        <v>47</v>
      </c>
      <c r="C14" t="s">
        <v>85</v>
      </c>
      <c r="D14" s="5">
        <v>100</v>
      </c>
      <c r="E14" s="3">
        <v>40</v>
      </c>
      <c r="F14" s="3">
        <v>65.666666666666671</v>
      </c>
      <c r="G14" s="3">
        <v>153</v>
      </c>
      <c r="H14" s="6">
        <f t="shared" si="0"/>
        <v>258.66666666666669</v>
      </c>
      <c r="I14" s="3">
        <v>135.66666666666666</v>
      </c>
      <c r="J14" s="3">
        <v>99.666666666666671</v>
      </c>
      <c r="K14" s="3">
        <v>97.333333333333329</v>
      </c>
      <c r="L14" s="6">
        <f t="shared" si="1"/>
        <v>332.66666666666663</v>
      </c>
      <c r="M14" s="12">
        <f t="shared" si="2"/>
        <v>691.33333333333326</v>
      </c>
    </row>
    <row r="15" spans="1:13" x14ac:dyDescent="0.25">
      <c r="A15">
        <v>144</v>
      </c>
      <c r="B15" t="s">
        <v>69</v>
      </c>
      <c r="C15" t="s">
        <v>85</v>
      </c>
      <c r="D15" s="5">
        <v>60</v>
      </c>
      <c r="E15" s="3">
        <v>40</v>
      </c>
      <c r="F15" s="3">
        <v>70.333333333333329</v>
      </c>
      <c r="G15" s="3">
        <v>190.66666666666666</v>
      </c>
      <c r="H15" s="6">
        <f t="shared" si="0"/>
        <v>301</v>
      </c>
      <c r="I15" s="3">
        <v>150</v>
      </c>
      <c r="J15" s="3">
        <v>96.5</v>
      </c>
      <c r="K15" s="3">
        <v>108</v>
      </c>
      <c r="L15" s="6">
        <f t="shared" si="1"/>
        <v>354.5</v>
      </c>
      <c r="M15" s="12">
        <f t="shared" si="2"/>
        <v>715.5</v>
      </c>
    </row>
    <row r="16" spans="1:13" x14ac:dyDescent="0.25">
      <c r="A16">
        <v>8</v>
      </c>
      <c r="B16" t="s">
        <v>6</v>
      </c>
      <c r="C16" t="s">
        <v>85</v>
      </c>
      <c r="D16" s="5">
        <v>100</v>
      </c>
      <c r="E16" s="3">
        <v>40</v>
      </c>
      <c r="F16" s="3">
        <v>45</v>
      </c>
      <c r="G16" s="3">
        <v>148.69999999999999</v>
      </c>
      <c r="H16" s="6">
        <f t="shared" si="0"/>
        <v>233.7</v>
      </c>
      <c r="I16" s="3">
        <v>157.5</v>
      </c>
      <c r="J16" s="3">
        <v>132.5</v>
      </c>
      <c r="K16" s="3">
        <v>113.5</v>
      </c>
      <c r="L16" s="6">
        <f t="shared" si="1"/>
        <v>403.5</v>
      </c>
      <c r="M16" s="12">
        <f t="shared" si="2"/>
        <v>737.2</v>
      </c>
    </row>
    <row r="17" spans="1:13" x14ac:dyDescent="0.25">
      <c r="A17">
        <v>31</v>
      </c>
      <c r="B17" t="s">
        <v>18</v>
      </c>
      <c r="C17" t="s">
        <v>85</v>
      </c>
      <c r="D17" s="5">
        <v>100</v>
      </c>
      <c r="E17" s="3">
        <v>40</v>
      </c>
      <c r="F17" s="3">
        <v>63.333333333333336</v>
      </c>
      <c r="G17" s="3">
        <v>184</v>
      </c>
      <c r="H17" s="6">
        <f t="shared" si="0"/>
        <v>287.33333333333337</v>
      </c>
      <c r="I17" s="3">
        <v>150</v>
      </c>
      <c r="J17" s="3">
        <v>121.5</v>
      </c>
      <c r="K17" s="3">
        <v>86.5</v>
      </c>
      <c r="L17" s="6">
        <f t="shared" si="1"/>
        <v>358</v>
      </c>
      <c r="M17" s="12">
        <f t="shared" si="2"/>
        <v>745.33333333333337</v>
      </c>
    </row>
    <row r="18" spans="1:13" x14ac:dyDescent="0.25">
      <c r="A18">
        <v>116</v>
      </c>
      <c r="B18" t="s">
        <v>55</v>
      </c>
      <c r="C18" t="s">
        <v>85</v>
      </c>
      <c r="D18" s="5">
        <v>100</v>
      </c>
      <c r="E18" s="3">
        <v>39.666666666666664</v>
      </c>
      <c r="F18" s="3">
        <v>74.666666666666671</v>
      </c>
      <c r="G18" s="3">
        <v>240.2</v>
      </c>
      <c r="H18" s="6">
        <f t="shared" si="0"/>
        <v>354.5333333333333</v>
      </c>
      <c r="I18" s="3">
        <v>120</v>
      </c>
      <c r="J18" s="3">
        <v>97.5</v>
      </c>
      <c r="K18" s="3">
        <v>80</v>
      </c>
      <c r="L18" s="6">
        <f t="shared" si="1"/>
        <v>297.5</v>
      </c>
      <c r="M18" s="12">
        <f t="shared" si="2"/>
        <v>752.0333333333333</v>
      </c>
    </row>
    <row r="19" spans="1:13" x14ac:dyDescent="0.25">
      <c r="A19">
        <v>45</v>
      </c>
      <c r="B19" t="s">
        <v>25</v>
      </c>
      <c r="C19" t="s">
        <v>85</v>
      </c>
      <c r="D19" s="5">
        <v>100</v>
      </c>
      <c r="E19" s="3">
        <v>36.700000000000003</v>
      </c>
      <c r="F19" s="3">
        <v>60</v>
      </c>
      <c r="G19" s="3">
        <v>210.4</v>
      </c>
      <c r="H19" s="6">
        <f t="shared" si="0"/>
        <v>307.10000000000002</v>
      </c>
      <c r="I19" s="3">
        <v>170.66666666666666</v>
      </c>
      <c r="J19" s="3">
        <v>93.5</v>
      </c>
      <c r="K19" s="3">
        <v>93.5</v>
      </c>
      <c r="L19" s="6">
        <f t="shared" si="1"/>
        <v>357.66666666666663</v>
      </c>
      <c r="M19" s="12">
        <f t="shared" si="2"/>
        <v>764.76666666666665</v>
      </c>
    </row>
    <row r="20" spans="1:13" x14ac:dyDescent="0.25">
      <c r="A20">
        <v>74</v>
      </c>
      <c r="B20" t="s">
        <v>39</v>
      </c>
      <c r="C20" t="s">
        <v>85</v>
      </c>
      <c r="D20" s="5">
        <v>60</v>
      </c>
      <c r="E20" s="3">
        <v>22.666666666666668</v>
      </c>
      <c r="F20" s="3">
        <v>66</v>
      </c>
      <c r="G20" s="3">
        <v>199.66666666666666</v>
      </c>
      <c r="H20" s="6">
        <f t="shared" si="0"/>
        <v>288.33333333333331</v>
      </c>
      <c r="I20" s="3">
        <v>167.5</v>
      </c>
      <c r="J20" s="3">
        <v>130</v>
      </c>
      <c r="K20" s="3">
        <v>135</v>
      </c>
      <c r="L20" s="6">
        <f t="shared" si="1"/>
        <v>432.5</v>
      </c>
      <c r="M20" s="12">
        <f t="shared" si="2"/>
        <v>780.83333333333326</v>
      </c>
    </row>
    <row r="21" spans="1:13" x14ac:dyDescent="0.25">
      <c r="A21">
        <v>154</v>
      </c>
      <c r="B21" t="s">
        <v>75</v>
      </c>
      <c r="C21" t="s">
        <v>85</v>
      </c>
      <c r="D21" s="5">
        <v>40</v>
      </c>
      <c r="E21" s="3">
        <v>40</v>
      </c>
      <c r="F21" s="3">
        <v>71</v>
      </c>
      <c r="G21" s="3">
        <v>252</v>
      </c>
      <c r="H21" s="6">
        <f t="shared" si="0"/>
        <v>363</v>
      </c>
      <c r="I21" s="3">
        <v>120.5</v>
      </c>
      <c r="J21" s="3">
        <v>127.5</v>
      </c>
      <c r="K21" s="3">
        <v>133</v>
      </c>
      <c r="L21" s="6">
        <f t="shared" si="1"/>
        <v>381</v>
      </c>
      <c r="M21" s="12">
        <f t="shared" si="2"/>
        <v>784</v>
      </c>
    </row>
    <row r="22" spans="1:13" x14ac:dyDescent="0.25">
      <c r="A22">
        <v>80</v>
      </c>
      <c r="B22" t="s">
        <v>42</v>
      </c>
      <c r="C22" t="s">
        <v>85</v>
      </c>
      <c r="D22" s="5">
        <v>100</v>
      </c>
      <c r="E22" s="3">
        <v>40</v>
      </c>
      <c r="F22" s="3">
        <v>73</v>
      </c>
      <c r="G22" s="3">
        <v>244.25</v>
      </c>
      <c r="H22" s="6">
        <f t="shared" si="0"/>
        <v>357.25</v>
      </c>
      <c r="I22" s="3">
        <v>145.33333333333334</v>
      </c>
      <c r="J22" s="3">
        <v>97.666666666666671</v>
      </c>
      <c r="K22" s="3">
        <v>107.33333333333333</v>
      </c>
      <c r="L22" s="6">
        <f t="shared" si="1"/>
        <v>350.33333333333331</v>
      </c>
      <c r="M22" s="12">
        <f t="shared" si="2"/>
        <v>807.58333333333326</v>
      </c>
    </row>
    <row r="23" spans="1:13" x14ac:dyDescent="0.25">
      <c r="A23">
        <v>105</v>
      </c>
      <c r="B23" t="s">
        <v>50</v>
      </c>
      <c r="C23" t="s">
        <v>85</v>
      </c>
      <c r="D23" s="5">
        <v>100</v>
      </c>
      <c r="E23" s="3">
        <v>36.666666666666664</v>
      </c>
      <c r="F23" s="3">
        <v>71.666666666666671</v>
      </c>
      <c r="G23" s="3">
        <v>193.33333333333334</v>
      </c>
      <c r="H23" s="6">
        <f t="shared" si="0"/>
        <v>301.66666666666669</v>
      </c>
      <c r="I23" s="3">
        <v>159.66666666666666</v>
      </c>
      <c r="J23" s="3">
        <v>125.66666666666667</v>
      </c>
      <c r="K23" s="3">
        <v>126.33333333333333</v>
      </c>
      <c r="L23" s="6">
        <f t="shared" si="1"/>
        <v>411.66666666666663</v>
      </c>
      <c r="M23" s="12">
        <f t="shared" si="2"/>
        <v>813.33333333333326</v>
      </c>
    </row>
    <row r="24" spans="1:13" x14ac:dyDescent="0.25">
      <c r="A24">
        <v>115</v>
      </c>
      <c r="B24" t="s">
        <v>54</v>
      </c>
      <c r="C24" t="s">
        <v>85</v>
      </c>
      <c r="D24" s="5">
        <v>100</v>
      </c>
      <c r="E24" s="3">
        <v>22.333333333333332</v>
      </c>
      <c r="F24" s="3">
        <v>72</v>
      </c>
      <c r="G24" s="3">
        <v>216.66666666666666</v>
      </c>
      <c r="H24" s="6">
        <f t="shared" si="0"/>
        <v>311</v>
      </c>
      <c r="I24" s="3">
        <v>165.66666666666666</v>
      </c>
      <c r="J24" s="3">
        <v>122.66666666666667</v>
      </c>
      <c r="K24" s="3">
        <v>119.66666666666667</v>
      </c>
      <c r="L24" s="6">
        <f t="shared" si="1"/>
        <v>408</v>
      </c>
      <c r="M24" s="12">
        <f t="shared" si="2"/>
        <v>819</v>
      </c>
    </row>
    <row r="25" spans="1:13" x14ac:dyDescent="0.25">
      <c r="A25">
        <v>58</v>
      </c>
      <c r="B25" t="s">
        <v>33</v>
      </c>
      <c r="C25" t="s">
        <v>85</v>
      </c>
      <c r="D25" s="5">
        <v>100</v>
      </c>
      <c r="E25" s="3">
        <v>10.666666666666666</v>
      </c>
      <c r="F25" s="3">
        <v>71.666666666666671</v>
      </c>
      <c r="G25" s="3">
        <v>222</v>
      </c>
      <c r="H25" s="6">
        <f t="shared" si="0"/>
        <v>304.33333333333337</v>
      </c>
      <c r="I25" s="3">
        <v>169.33333333333334</v>
      </c>
      <c r="J25" s="3">
        <v>125.66666666666667</v>
      </c>
      <c r="K25" s="3">
        <v>126</v>
      </c>
      <c r="L25" s="6">
        <f t="shared" si="1"/>
        <v>421</v>
      </c>
      <c r="M25" s="12">
        <f t="shared" si="2"/>
        <v>825.33333333333337</v>
      </c>
    </row>
    <row r="26" spans="1:13" x14ac:dyDescent="0.25">
      <c r="A26">
        <v>13</v>
      </c>
      <c r="B26" t="s">
        <v>9</v>
      </c>
      <c r="C26" t="s">
        <v>85</v>
      </c>
      <c r="D26" s="5">
        <v>60</v>
      </c>
      <c r="E26" s="3">
        <v>0</v>
      </c>
      <c r="F26" s="3">
        <v>77.333333333333329</v>
      </c>
      <c r="G26" s="3">
        <v>257.33333333333331</v>
      </c>
      <c r="H26" s="6">
        <f t="shared" si="0"/>
        <v>334.66666666666663</v>
      </c>
      <c r="I26" s="3">
        <v>192</v>
      </c>
      <c r="J26" s="3">
        <v>119</v>
      </c>
      <c r="K26" s="3">
        <v>134.5</v>
      </c>
      <c r="L26" s="6">
        <f t="shared" si="1"/>
        <v>445.5</v>
      </c>
      <c r="M26" s="12">
        <f t="shared" si="2"/>
        <v>840.16666666666663</v>
      </c>
    </row>
    <row r="27" spans="1:13" x14ac:dyDescent="0.25">
      <c r="A27">
        <v>19</v>
      </c>
      <c r="B27" t="s">
        <v>11</v>
      </c>
      <c r="C27" t="s">
        <v>85</v>
      </c>
      <c r="D27" s="5">
        <v>100</v>
      </c>
      <c r="E27" s="3">
        <v>36.666666666666664</v>
      </c>
      <c r="F27" s="3">
        <v>70</v>
      </c>
      <c r="G27" s="3">
        <v>242.33333333333334</v>
      </c>
      <c r="H27" s="6">
        <f t="shared" si="0"/>
        <v>349</v>
      </c>
      <c r="I27" s="3">
        <v>153</v>
      </c>
      <c r="J27" s="3">
        <v>124</v>
      </c>
      <c r="K27" s="3">
        <v>122</v>
      </c>
      <c r="L27" s="6">
        <f t="shared" si="1"/>
        <v>399</v>
      </c>
      <c r="M27" s="12">
        <f t="shared" si="2"/>
        <v>848</v>
      </c>
    </row>
    <row r="28" spans="1:13" x14ac:dyDescent="0.25">
      <c r="A28">
        <v>119</v>
      </c>
      <c r="B28" t="s">
        <v>56</v>
      </c>
      <c r="C28" t="s">
        <v>85</v>
      </c>
      <c r="D28" s="5">
        <v>100</v>
      </c>
      <c r="E28" s="3">
        <v>40</v>
      </c>
      <c r="F28" s="3">
        <v>70.2</v>
      </c>
      <c r="G28" s="3">
        <v>220</v>
      </c>
      <c r="H28" s="6">
        <f t="shared" si="0"/>
        <v>330.2</v>
      </c>
      <c r="I28" s="3">
        <v>167.3</v>
      </c>
      <c r="J28" s="3">
        <v>127.5</v>
      </c>
      <c r="K28" s="3">
        <v>123.5</v>
      </c>
      <c r="L28" s="6">
        <f t="shared" si="1"/>
        <v>418.3</v>
      </c>
      <c r="M28" s="12">
        <f t="shared" si="2"/>
        <v>848.5</v>
      </c>
    </row>
    <row r="29" spans="1:13" x14ac:dyDescent="0.25">
      <c r="A29">
        <v>3</v>
      </c>
      <c r="B29" t="s">
        <v>3</v>
      </c>
      <c r="C29" t="s">
        <v>85</v>
      </c>
      <c r="D29" s="5">
        <v>100</v>
      </c>
      <c r="E29" s="3">
        <v>40</v>
      </c>
      <c r="F29" s="3">
        <v>76</v>
      </c>
      <c r="G29" s="3">
        <v>199.66666666666666</v>
      </c>
      <c r="H29" s="6">
        <f t="shared" si="0"/>
        <v>315.66666666666663</v>
      </c>
      <c r="I29" s="3">
        <v>187.5</v>
      </c>
      <c r="J29" s="3">
        <v>116</v>
      </c>
      <c r="K29" s="3">
        <v>134.5</v>
      </c>
      <c r="L29" s="6">
        <f t="shared" si="1"/>
        <v>438</v>
      </c>
      <c r="M29" s="12">
        <f t="shared" si="2"/>
        <v>853.66666666666663</v>
      </c>
    </row>
    <row r="30" spans="1:13" x14ac:dyDescent="0.25">
      <c r="A30">
        <v>128</v>
      </c>
      <c r="B30" t="s">
        <v>60</v>
      </c>
      <c r="C30" t="s">
        <v>85</v>
      </c>
      <c r="D30" s="5">
        <v>100</v>
      </c>
      <c r="E30" s="3">
        <v>40</v>
      </c>
      <c r="F30" s="3">
        <v>64.333333333333329</v>
      </c>
      <c r="G30" s="3">
        <v>252</v>
      </c>
      <c r="H30" s="6">
        <f t="shared" si="0"/>
        <v>356.33333333333331</v>
      </c>
      <c r="I30" s="3">
        <v>161</v>
      </c>
      <c r="J30" s="3">
        <v>121.33333333333333</v>
      </c>
      <c r="K30" s="3">
        <v>119</v>
      </c>
      <c r="L30" s="6">
        <f t="shared" si="1"/>
        <v>401.33333333333331</v>
      </c>
      <c r="M30" s="12">
        <f t="shared" si="2"/>
        <v>857.66666666666663</v>
      </c>
    </row>
    <row r="31" spans="1:13" x14ac:dyDescent="0.25">
      <c r="A31">
        <v>48</v>
      </c>
      <c r="B31" t="s">
        <v>27</v>
      </c>
      <c r="C31" t="s">
        <v>85</v>
      </c>
      <c r="D31" s="5">
        <v>100</v>
      </c>
      <c r="E31" s="3">
        <v>40</v>
      </c>
      <c r="F31" s="3">
        <v>68.666666666666671</v>
      </c>
      <c r="G31" s="3">
        <v>231.66666666666666</v>
      </c>
      <c r="H31" s="6">
        <f t="shared" si="0"/>
        <v>340.33333333333331</v>
      </c>
      <c r="I31" s="3">
        <v>173</v>
      </c>
      <c r="J31" s="3">
        <v>125</v>
      </c>
      <c r="K31" s="3">
        <v>128</v>
      </c>
      <c r="L31" s="6">
        <f t="shared" si="1"/>
        <v>426</v>
      </c>
      <c r="M31" s="12">
        <f t="shared" si="2"/>
        <v>866.33333333333326</v>
      </c>
    </row>
    <row r="32" spans="1:13" x14ac:dyDescent="0.25">
      <c r="A32">
        <v>111</v>
      </c>
      <c r="B32" t="s">
        <v>52</v>
      </c>
      <c r="C32" t="s">
        <v>85</v>
      </c>
      <c r="D32" s="5">
        <v>100</v>
      </c>
      <c r="E32" s="3">
        <v>40</v>
      </c>
      <c r="F32" s="3">
        <v>74.333333333333329</v>
      </c>
      <c r="G32" s="3">
        <v>240</v>
      </c>
      <c r="H32" s="6">
        <f t="shared" si="0"/>
        <v>354.33333333333331</v>
      </c>
      <c r="I32" s="3">
        <v>175</v>
      </c>
      <c r="J32" s="3">
        <v>139</v>
      </c>
      <c r="K32" s="3">
        <v>101.5</v>
      </c>
      <c r="L32" s="6">
        <f t="shared" si="1"/>
        <v>415.5</v>
      </c>
      <c r="M32" s="12">
        <f t="shared" si="2"/>
        <v>869.83333333333326</v>
      </c>
    </row>
    <row r="33" spans="1:15" x14ac:dyDescent="0.25">
      <c r="A33">
        <v>5</v>
      </c>
      <c r="B33" t="s">
        <v>4</v>
      </c>
      <c r="C33" t="s">
        <v>85</v>
      </c>
      <c r="D33" s="5">
        <v>100</v>
      </c>
      <c r="E33" s="3">
        <v>40</v>
      </c>
      <c r="F33" s="3">
        <v>71.666666666666671</v>
      </c>
      <c r="G33" s="3">
        <v>249.66666666666666</v>
      </c>
      <c r="H33" s="6">
        <f t="shared" si="0"/>
        <v>361.33333333333331</v>
      </c>
      <c r="I33" s="3">
        <v>172.33333333333334</v>
      </c>
      <c r="J33" s="3">
        <v>121.66666666666667</v>
      </c>
      <c r="K33" s="3">
        <v>127</v>
      </c>
      <c r="L33" s="6">
        <f t="shared" si="1"/>
        <v>421</v>
      </c>
      <c r="M33" s="12">
        <f t="shared" si="2"/>
        <v>882.33333333333326</v>
      </c>
    </row>
    <row r="34" spans="1:15" x14ac:dyDescent="0.25">
      <c r="A34">
        <v>43</v>
      </c>
      <c r="B34" t="s">
        <v>23</v>
      </c>
      <c r="C34" t="s">
        <v>85</v>
      </c>
      <c r="D34" s="5">
        <v>100</v>
      </c>
      <c r="E34" s="3">
        <v>39.333333333333336</v>
      </c>
      <c r="F34" s="3">
        <v>77</v>
      </c>
      <c r="G34" s="3">
        <v>240</v>
      </c>
      <c r="H34" s="6">
        <f t="shared" ref="H34:H65" si="3">SUM(E34:G34)</f>
        <v>356.33333333333337</v>
      </c>
      <c r="I34" s="3">
        <v>178</v>
      </c>
      <c r="J34" s="3">
        <v>130.66666666666666</v>
      </c>
      <c r="K34" s="3">
        <v>125.66666666666667</v>
      </c>
      <c r="L34" s="6">
        <f t="shared" ref="L34:L65" si="4">SUM(I34:K34)</f>
        <v>434.33333333333331</v>
      </c>
      <c r="M34" s="12">
        <f t="shared" ref="M34:M65" si="5">SUM(D34,H34,L34)</f>
        <v>890.66666666666674</v>
      </c>
    </row>
    <row r="35" spans="1:15" x14ac:dyDescent="0.25">
      <c r="A35">
        <v>14</v>
      </c>
      <c r="B35" t="s">
        <v>10</v>
      </c>
      <c r="C35" t="s">
        <v>85</v>
      </c>
      <c r="D35" s="5">
        <v>100</v>
      </c>
      <c r="E35" s="3">
        <v>38.666666666666664</v>
      </c>
      <c r="F35" s="3">
        <v>74.333333333333329</v>
      </c>
      <c r="G35" s="3">
        <v>245</v>
      </c>
      <c r="H35" s="6">
        <f t="shared" si="3"/>
        <v>358</v>
      </c>
      <c r="I35" s="3">
        <v>169.66666666666666</v>
      </c>
      <c r="J35" s="3">
        <v>135.66666666666666</v>
      </c>
      <c r="K35" s="3">
        <v>134.66666666666666</v>
      </c>
      <c r="L35" s="6">
        <f t="shared" si="4"/>
        <v>440</v>
      </c>
      <c r="M35" s="12">
        <f t="shared" si="5"/>
        <v>898</v>
      </c>
    </row>
    <row r="36" spans="1:15" x14ac:dyDescent="0.25">
      <c r="A36">
        <v>55</v>
      </c>
      <c r="B36" t="s">
        <v>31</v>
      </c>
      <c r="C36" t="s">
        <v>85</v>
      </c>
      <c r="D36" s="5">
        <v>60</v>
      </c>
      <c r="E36" s="3">
        <v>40</v>
      </c>
      <c r="F36" s="3">
        <v>72.25</v>
      </c>
      <c r="G36" s="3">
        <v>276.75</v>
      </c>
      <c r="H36" s="6">
        <f t="shared" si="3"/>
        <v>389</v>
      </c>
      <c r="I36" s="3">
        <v>192.3</v>
      </c>
      <c r="J36" s="3">
        <v>144.33333333333334</v>
      </c>
      <c r="K36" s="3">
        <v>145.33333333333334</v>
      </c>
      <c r="L36" s="6">
        <f t="shared" si="4"/>
        <v>481.9666666666667</v>
      </c>
      <c r="M36" s="12">
        <f t="shared" si="5"/>
        <v>930.9666666666667</v>
      </c>
      <c r="N36" t="s">
        <v>97</v>
      </c>
      <c r="O36" t="s">
        <v>98</v>
      </c>
    </row>
    <row r="37" spans="1:15" x14ac:dyDescent="0.25">
      <c r="A37" s="2">
        <v>145</v>
      </c>
      <c r="B37" s="2" t="s">
        <v>70</v>
      </c>
      <c r="C37" s="2" t="s">
        <v>85</v>
      </c>
      <c r="D37" s="5">
        <v>100</v>
      </c>
      <c r="E37" s="4">
        <v>38.333333333333336</v>
      </c>
      <c r="F37" s="4">
        <v>77.666666666666671</v>
      </c>
      <c r="G37" s="4">
        <v>264.66666666666669</v>
      </c>
      <c r="H37" s="6">
        <f t="shared" si="3"/>
        <v>380.66666666666669</v>
      </c>
      <c r="I37" s="4">
        <v>172.66666666666666</v>
      </c>
      <c r="J37" s="4">
        <v>137</v>
      </c>
      <c r="K37" s="4">
        <v>142.33333333333334</v>
      </c>
      <c r="L37" s="6">
        <f t="shared" si="4"/>
        <v>452</v>
      </c>
      <c r="M37" s="12">
        <f t="shared" si="5"/>
        <v>932.66666666666674</v>
      </c>
      <c r="N37" s="3">
        <f>AVERAGE(M2:M37)</f>
        <v>736.13472222222231</v>
      </c>
      <c r="O37" s="3">
        <f>MEDIAN(M2:M37)</f>
        <v>772.8</v>
      </c>
    </row>
    <row r="38" spans="1:15" x14ac:dyDescent="0.25">
      <c r="A38">
        <v>51</v>
      </c>
      <c r="B38" t="s">
        <v>29</v>
      </c>
      <c r="C38" t="s">
        <v>84</v>
      </c>
      <c r="D38" s="5">
        <v>100</v>
      </c>
      <c r="E38" s="3">
        <v>10</v>
      </c>
      <c r="F38" s="3">
        <v>52.75</v>
      </c>
      <c r="G38" s="3">
        <v>122.75</v>
      </c>
      <c r="H38" s="6">
        <f t="shared" si="3"/>
        <v>185.5</v>
      </c>
      <c r="I38" s="3">
        <v>0</v>
      </c>
      <c r="J38" s="3">
        <v>0</v>
      </c>
      <c r="K38" s="3">
        <v>0</v>
      </c>
      <c r="L38" s="6">
        <f t="shared" si="4"/>
        <v>0</v>
      </c>
      <c r="M38" s="12">
        <f t="shared" si="5"/>
        <v>285.5</v>
      </c>
    </row>
    <row r="39" spans="1:15" x14ac:dyDescent="0.25">
      <c r="A39">
        <v>78</v>
      </c>
      <c r="B39" t="s">
        <v>41</v>
      </c>
      <c r="C39" t="s">
        <v>84</v>
      </c>
      <c r="D39" s="5">
        <v>100</v>
      </c>
      <c r="E39" s="3">
        <v>0</v>
      </c>
      <c r="F39" s="3">
        <v>60</v>
      </c>
      <c r="G39" s="3">
        <v>187</v>
      </c>
      <c r="H39" s="6">
        <f t="shared" si="3"/>
        <v>247</v>
      </c>
      <c r="I39" s="3">
        <v>0</v>
      </c>
      <c r="J39" s="3">
        <v>0</v>
      </c>
      <c r="K39" s="3">
        <v>0</v>
      </c>
      <c r="L39" s="6">
        <f t="shared" si="4"/>
        <v>0</v>
      </c>
      <c r="M39" s="12">
        <f t="shared" si="5"/>
        <v>347</v>
      </c>
    </row>
    <row r="40" spans="1:15" x14ac:dyDescent="0.25">
      <c r="A40">
        <v>104</v>
      </c>
      <c r="B40" t="s">
        <v>49</v>
      </c>
      <c r="C40" t="s">
        <v>84</v>
      </c>
      <c r="D40" s="5">
        <v>60</v>
      </c>
      <c r="E40" s="3">
        <v>40</v>
      </c>
      <c r="F40" s="3">
        <v>62.666666666666664</v>
      </c>
      <c r="G40" s="3">
        <v>248.33333333333334</v>
      </c>
      <c r="H40" s="6">
        <f t="shared" si="3"/>
        <v>351</v>
      </c>
      <c r="I40" s="3">
        <v>40</v>
      </c>
      <c r="J40" s="3">
        <v>62.5</v>
      </c>
      <c r="K40" s="3">
        <v>77.5</v>
      </c>
      <c r="L40" s="6">
        <f t="shared" si="4"/>
        <v>180</v>
      </c>
      <c r="M40" s="12">
        <f t="shared" si="5"/>
        <v>591</v>
      </c>
    </row>
    <row r="41" spans="1:15" x14ac:dyDescent="0.25">
      <c r="A41">
        <v>33</v>
      </c>
      <c r="B41" t="s">
        <v>19</v>
      </c>
      <c r="C41" t="s">
        <v>84</v>
      </c>
      <c r="D41" s="5">
        <v>100</v>
      </c>
      <c r="E41" s="3">
        <v>40</v>
      </c>
      <c r="F41" s="3">
        <v>52</v>
      </c>
      <c r="G41" s="3">
        <v>145</v>
      </c>
      <c r="H41" s="6">
        <f t="shared" si="3"/>
        <v>237</v>
      </c>
      <c r="I41" s="3">
        <v>122</v>
      </c>
      <c r="J41" s="3">
        <v>88</v>
      </c>
      <c r="K41" s="3">
        <v>93.25</v>
      </c>
      <c r="L41" s="6">
        <f t="shared" si="4"/>
        <v>303.25</v>
      </c>
      <c r="M41" s="12">
        <f t="shared" si="5"/>
        <v>640.25</v>
      </c>
    </row>
    <row r="42" spans="1:15" x14ac:dyDescent="0.25">
      <c r="A42">
        <v>129</v>
      </c>
      <c r="B42" t="s">
        <v>61</v>
      </c>
      <c r="C42" t="s">
        <v>84</v>
      </c>
      <c r="D42" s="5">
        <v>100</v>
      </c>
      <c r="E42" s="3">
        <v>40</v>
      </c>
      <c r="F42" s="3">
        <v>55.5</v>
      </c>
      <c r="G42" s="3">
        <v>190</v>
      </c>
      <c r="H42" s="6">
        <f>SUM(E42:G42)</f>
        <v>285.5</v>
      </c>
      <c r="I42" s="3">
        <v>153.33333333333334</v>
      </c>
      <c r="J42" s="3">
        <v>93.5</v>
      </c>
      <c r="K42" s="3">
        <v>93.5</v>
      </c>
      <c r="L42" s="6">
        <f>SUM(I42:K42)</f>
        <v>340.33333333333337</v>
      </c>
      <c r="M42" s="12">
        <f>SUM(D42,H42,L42)</f>
        <v>725.83333333333337</v>
      </c>
    </row>
    <row r="43" spans="1:15" x14ac:dyDescent="0.25">
      <c r="A43">
        <v>67</v>
      </c>
      <c r="B43" t="s">
        <v>36</v>
      </c>
      <c r="C43" t="s">
        <v>84</v>
      </c>
      <c r="D43" s="5">
        <v>60</v>
      </c>
      <c r="E43" s="3">
        <v>40</v>
      </c>
      <c r="F43" s="3">
        <v>69.75</v>
      </c>
      <c r="G43" s="3">
        <v>184.75</v>
      </c>
      <c r="H43" s="6">
        <f t="shared" si="3"/>
        <v>294.5</v>
      </c>
      <c r="I43" s="3">
        <v>135.25</v>
      </c>
      <c r="J43" s="3">
        <v>127.75</v>
      </c>
      <c r="K43" s="3">
        <v>109.25</v>
      </c>
      <c r="L43" s="6">
        <f t="shared" si="4"/>
        <v>372.25</v>
      </c>
      <c r="M43" s="12">
        <f t="shared" si="5"/>
        <v>726.75</v>
      </c>
    </row>
    <row r="44" spans="1:15" x14ac:dyDescent="0.25">
      <c r="A44">
        <v>113</v>
      </c>
      <c r="B44" t="s">
        <v>53</v>
      </c>
      <c r="C44" t="s">
        <v>84</v>
      </c>
      <c r="D44" s="5">
        <v>100</v>
      </c>
      <c r="E44" s="3">
        <v>40</v>
      </c>
      <c r="F44" s="3">
        <v>69.333333333333329</v>
      </c>
      <c r="G44" s="3">
        <v>245.33333333333334</v>
      </c>
      <c r="H44" s="6">
        <f t="shared" si="3"/>
        <v>354.66666666666669</v>
      </c>
      <c r="I44" s="3">
        <v>137.5</v>
      </c>
      <c r="J44" s="3">
        <v>106.5</v>
      </c>
      <c r="K44" s="3">
        <v>102</v>
      </c>
      <c r="L44" s="6">
        <f t="shared" si="4"/>
        <v>346</v>
      </c>
      <c r="M44" s="12">
        <f t="shared" si="5"/>
        <v>800.66666666666674</v>
      </c>
    </row>
    <row r="45" spans="1:15" x14ac:dyDescent="0.25">
      <c r="A45">
        <v>149</v>
      </c>
      <c r="B45" t="s">
        <v>72</v>
      </c>
      <c r="C45" t="s">
        <v>84</v>
      </c>
      <c r="D45" s="5">
        <v>100</v>
      </c>
      <c r="E45" s="3">
        <v>26.666666666666668</v>
      </c>
      <c r="F45" s="3">
        <v>69.333333333333329</v>
      </c>
      <c r="G45" s="3">
        <v>250</v>
      </c>
      <c r="H45" s="6">
        <f t="shared" si="3"/>
        <v>346</v>
      </c>
      <c r="I45" s="3">
        <v>147</v>
      </c>
      <c r="J45" s="3">
        <v>127</v>
      </c>
      <c r="K45" s="3">
        <v>128</v>
      </c>
      <c r="L45" s="6">
        <f t="shared" si="4"/>
        <v>402</v>
      </c>
      <c r="M45" s="12">
        <f t="shared" si="5"/>
        <v>848</v>
      </c>
    </row>
    <row r="46" spans="1:15" x14ac:dyDescent="0.25">
      <c r="A46">
        <v>25</v>
      </c>
      <c r="B46" t="s">
        <v>14</v>
      </c>
      <c r="C46" t="s">
        <v>84</v>
      </c>
      <c r="D46" s="5">
        <v>100</v>
      </c>
      <c r="E46" s="3">
        <v>40</v>
      </c>
      <c r="F46" s="3">
        <v>56</v>
      </c>
      <c r="G46" s="3">
        <v>224</v>
      </c>
      <c r="H46" s="6">
        <f t="shared" si="3"/>
        <v>320</v>
      </c>
      <c r="I46" s="3">
        <v>162.75</v>
      </c>
      <c r="J46" s="3">
        <v>138.25</v>
      </c>
      <c r="K46" s="3">
        <v>130.25</v>
      </c>
      <c r="L46" s="6">
        <f t="shared" si="4"/>
        <v>431.25</v>
      </c>
      <c r="M46" s="12">
        <f t="shared" si="5"/>
        <v>851.25</v>
      </c>
      <c r="N46" t="s">
        <v>97</v>
      </c>
      <c r="O46" t="s">
        <v>98</v>
      </c>
    </row>
    <row r="47" spans="1:15" x14ac:dyDescent="0.25">
      <c r="A47" s="2">
        <v>1</v>
      </c>
      <c r="B47" s="2" t="s">
        <v>2</v>
      </c>
      <c r="C47" s="2" t="s">
        <v>84</v>
      </c>
      <c r="D47" s="5">
        <v>100</v>
      </c>
      <c r="E47" s="4">
        <v>40</v>
      </c>
      <c r="F47" s="4">
        <v>62.75</v>
      </c>
      <c r="G47" s="4">
        <v>221.75</v>
      </c>
      <c r="H47" s="6">
        <f t="shared" si="3"/>
        <v>324.5</v>
      </c>
      <c r="I47" s="4">
        <v>170.25</v>
      </c>
      <c r="J47" s="4">
        <v>134</v>
      </c>
      <c r="K47" s="4">
        <v>126.25</v>
      </c>
      <c r="L47" s="6">
        <f t="shared" si="4"/>
        <v>430.5</v>
      </c>
      <c r="M47" s="12">
        <f t="shared" si="5"/>
        <v>855</v>
      </c>
      <c r="N47" s="3">
        <f>AVERAGE(M38:M47)</f>
        <v>667.125</v>
      </c>
      <c r="O47" s="3">
        <f>MEDIAN(M38:M47)</f>
        <v>726.29166666666674</v>
      </c>
    </row>
    <row r="48" spans="1:15" x14ac:dyDescent="0.25">
      <c r="A48">
        <v>21</v>
      </c>
      <c r="B48" t="s">
        <v>12</v>
      </c>
      <c r="C48" t="s">
        <v>87</v>
      </c>
      <c r="D48" s="5">
        <v>100</v>
      </c>
      <c r="E48" s="3">
        <v>0</v>
      </c>
      <c r="F48" s="3">
        <v>27.5</v>
      </c>
      <c r="G48" s="3">
        <v>159</v>
      </c>
      <c r="H48" s="6">
        <f t="shared" si="3"/>
        <v>186.5</v>
      </c>
      <c r="I48" s="3">
        <v>142.5</v>
      </c>
      <c r="J48" s="3">
        <v>132.5</v>
      </c>
      <c r="K48" s="3">
        <v>106</v>
      </c>
      <c r="L48" s="6">
        <f t="shared" si="4"/>
        <v>381</v>
      </c>
      <c r="M48" s="12">
        <f t="shared" si="5"/>
        <v>667.5</v>
      </c>
    </row>
    <row r="49" spans="1:15" x14ac:dyDescent="0.25">
      <c r="A49">
        <v>86</v>
      </c>
      <c r="B49" t="s">
        <v>44</v>
      </c>
      <c r="C49" t="s">
        <v>87</v>
      </c>
      <c r="D49" s="5">
        <v>100</v>
      </c>
      <c r="E49" s="3">
        <v>0</v>
      </c>
      <c r="F49" s="3">
        <v>65.3</v>
      </c>
      <c r="G49" s="3">
        <v>205.2</v>
      </c>
      <c r="H49" s="6">
        <f t="shared" si="3"/>
        <v>270.5</v>
      </c>
      <c r="I49" s="3">
        <v>133</v>
      </c>
      <c r="J49" s="3">
        <v>112</v>
      </c>
      <c r="K49" s="3">
        <v>106</v>
      </c>
      <c r="L49" s="6">
        <f t="shared" si="4"/>
        <v>351</v>
      </c>
      <c r="M49" s="12">
        <f t="shared" si="5"/>
        <v>721.5</v>
      </c>
    </row>
    <row r="50" spans="1:15" x14ac:dyDescent="0.25">
      <c r="A50">
        <v>29</v>
      </c>
      <c r="B50" t="s">
        <v>17</v>
      </c>
      <c r="C50" t="s">
        <v>87</v>
      </c>
      <c r="D50" s="5">
        <v>100</v>
      </c>
      <c r="E50" s="3">
        <v>0</v>
      </c>
      <c r="F50" s="3">
        <v>63.666666666666664</v>
      </c>
      <c r="G50" s="3">
        <v>201</v>
      </c>
      <c r="H50" s="6">
        <f t="shared" si="3"/>
        <v>264.66666666666669</v>
      </c>
      <c r="I50" s="3">
        <v>147.66666666666666</v>
      </c>
      <c r="J50" s="3">
        <v>106</v>
      </c>
      <c r="K50" s="3">
        <v>110.66666666666667</v>
      </c>
      <c r="L50" s="6">
        <f t="shared" si="4"/>
        <v>364.33333333333331</v>
      </c>
      <c r="M50" s="12">
        <f t="shared" si="5"/>
        <v>729</v>
      </c>
    </row>
    <row r="51" spans="1:15" x14ac:dyDescent="0.25">
      <c r="A51">
        <v>40</v>
      </c>
      <c r="B51" t="s">
        <v>22</v>
      </c>
      <c r="C51" t="s">
        <v>87</v>
      </c>
      <c r="D51" s="5">
        <v>100</v>
      </c>
      <c r="E51" s="3">
        <v>40</v>
      </c>
      <c r="F51" s="3">
        <v>75.7</v>
      </c>
      <c r="G51" s="3">
        <v>208.6</v>
      </c>
      <c r="H51" s="6">
        <f t="shared" si="3"/>
        <v>324.3</v>
      </c>
      <c r="I51" s="3">
        <v>140</v>
      </c>
      <c r="J51" s="3">
        <v>100</v>
      </c>
      <c r="K51" s="3">
        <v>72</v>
      </c>
      <c r="L51" s="6">
        <f t="shared" si="4"/>
        <v>312</v>
      </c>
      <c r="M51" s="12">
        <f t="shared" si="5"/>
        <v>736.3</v>
      </c>
    </row>
    <row r="52" spans="1:15" x14ac:dyDescent="0.25">
      <c r="A52">
        <v>140</v>
      </c>
      <c r="B52" t="s">
        <v>67</v>
      </c>
      <c r="C52" t="s">
        <v>87</v>
      </c>
      <c r="D52" s="5">
        <v>100</v>
      </c>
      <c r="E52" s="3">
        <v>0</v>
      </c>
      <c r="F52" s="3">
        <v>68.666666666666671</v>
      </c>
      <c r="G52" s="3">
        <v>229.33333333333334</v>
      </c>
      <c r="H52" s="6">
        <f t="shared" si="3"/>
        <v>298</v>
      </c>
      <c r="I52" s="3">
        <v>160.33333333333334</v>
      </c>
      <c r="J52" s="3">
        <v>107.66666666666667</v>
      </c>
      <c r="K52" s="3">
        <v>114.66666666666667</v>
      </c>
      <c r="L52" s="6">
        <f t="shared" si="4"/>
        <v>382.66666666666669</v>
      </c>
      <c r="M52" s="12">
        <f t="shared" si="5"/>
        <v>780.66666666666674</v>
      </c>
    </row>
    <row r="53" spans="1:15" x14ac:dyDescent="0.25">
      <c r="A53">
        <v>35</v>
      </c>
      <c r="B53" t="s">
        <v>20</v>
      </c>
      <c r="C53" t="s">
        <v>87</v>
      </c>
      <c r="D53" s="5">
        <v>100</v>
      </c>
      <c r="E53" s="3">
        <v>26.8</v>
      </c>
      <c r="F53" s="3">
        <v>75.2</v>
      </c>
      <c r="G53" s="3">
        <v>251</v>
      </c>
      <c r="H53" s="6">
        <f t="shared" si="3"/>
        <v>353</v>
      </c>
      <c r="I53" s="3">
        <v>134.5</v>
      </c>
      <c r="J53" s="3">
        <v>94</v>
      </c>
      <c r="K53" s="3">
        <v>108</v>
      </c>
      <c r="L53" s="6">
        <f t="shared" si="4"/>
        <v>336.5</v>
      </c>
      <c r="M53" s="12">
        <f t="shared" si="5"/>
        <v>789.5</v>
      </c>
      <c r="N53" t="s">
        <v>97</v>
      </c>
      <c r="O53" t="s">
        <v>98</v>
      </c>
    </row>
    <row r="54" spans="1:15" x14ac:dyDescent="0.25">
      <c r="A54" s="2">
        <v>85</v>
      </c>
      <c r="B54" s="2" t="s">
        <v>43</v>
      </c>
      <c r="C54" s="2" t="s">
        <v>87</v>
      </c>
      <c r="D54" s="5">
        <v>100</v>
      </c>
      <c r="E54" s="4">
        <v>40</v>
      </c>
      <c r="F54" s="4">
        <v>76.25</v>
      </c>
      <c r="G54" s="4">
        <v>246.25</v>
      </c>
      <c r="H54" s="6">
        <f t="shared" si="3"/>
        <v>362.5</v>
      </c>
      <c r="I54" s="4">
        <v>132</v>
      </c>
      <c r="J54" s="4">
        <v>120</v>
      </c>
      <c r="K54" s="4">
        <v>126.33333333333333</v>
      </c>
      <c r="L54" s="6">
        <f t="shared" si="4"/>
        <v>378.33333333333331</v>
      </c>
      <c r="M54" s="12">
        <f t="shared" si="5"/>
        <v>840.83333333333326</v>
      </c>
      <c r="N54" s="3">
        <f>AVERAGE(M48:M54)</f>
        <v>752.18571428571431</v>
      </c>
      <c r="O54" s="3">
        <f>MEDIAN(M48:M54)</f>
        <v>736.3</v>
      </c>
    </row>
    <row r="55" spans="1:15" x14ac:dyDescent="0.25">
      <c r="A55">
        <v>97</v>
      </c>
      <c r="B55" t="s">
        <v>105</v>
      </c>
      <c r="C55" t="s">
        <v>88</v>
      </c>
      <c r="D55" s="5">
        <v>100</v>
      </c>
      <c r="E55" s="3">
        <v>0</v>
      </c>
      <c r="F55" s="3">
        <v>51</v>
      </c>
      <c r="G55" s="3">
        <v>144</v>
      </c>
      <c r="H55" s="6">
        <f t="shared" si="3"/>
        <v>195</v>
      </c>
      <c r="I55" s="3">
        <v>0</v>
      </c>
      <c r="J55" s="3">
        <v>0</v>
      </c>
      <c r="K55" s="3">
        <v>0</v>
      </c>
      <c r="L55" s="6">
        <f t="shared" si="4"/>
        <v>0</v>
      </c>
      <c r="M55" s="12">
        <f t="shared" si="5"/>
        <v>295</v>
      </c>
    </row>
    <row r="56" spans="1:15" x14ac:dyDescent="0.25">
      <c r="A56">
        <v>130</v>
      </c>
      <c r="B56" t="s">
        <v>62</v>
      </c>
      <c r="C56" t="s">
        <v>88</v>
      </c>
      <c r="D56" s="5">
        <v>60</v>
      </c>
      <c r="E56" s="3">
        <v>21.666666666666668</v>
      </c>
      <c r="F56" s="3">
        <v>63.333333333333336</v>
      </c>
      <c r="G56" s="3">
        <v>212.66666666666666</v>
      </c>
      <c r="H56" s="6">
        <f t="shared" si="3"/>
        <v>297.66666666666663</v>
      </c>
      <c r="I56" s="3">
        <v>0</v>
      </c>
      <c r="J56" s="3">
        <v>0</v>
      </c>
      <c r="K56" s="3">
        <v>0</v>
      </c>
      <c r="L56" s="6">
        <f t="shared" si="4"/>
        <v>0</v>
      </c>
      <c r="M56" s="12">
        <f t="shared" si="5"/>
        <v>357.66666666666663</v>
      </c>
    </row>
    <row r="57" spans="1:15" x14ac:dyDescent="0.25">
      <c r="A57">
        <v>76</v>
      </c>
      <c r="B57" t="s">
        <v>40</v>
      </c>
      <c r="C57" t="s">
        <v>88</v>
      </c>
      <c r="D57" s="5">
        <v>60</v>
      </c>
      <c r="E57" s="3">
        <v>0</v>
      </c>
      <c r="F57" s="3">
        <v>43.25</v>
      </c>
      <c r="G57" s="3">
        <v>83.75</v>
      </c>
      <c r="H57" s="6">
        <f t="shared" si="3"/>
        <v>127</v>
      </c>
      <c r="I57" s="3">
        <v>144.66666666666666</v>
      </c>
      <c r="J57" s="3">
        <v>113.33333333333333</v>
      </c>
      <c r="K57" s="3">
        <v>108</v>
      </c>
      <c r="L57" s="6">
        <f t="shared" si="4"/>
        <v>366</v>
      </c>
      <c r="M57" s="12">
        <f t="shared" si="5"/>
        <v>553</v>
      </c>
    </row>
    <row r="58" spans="1:15" x14ac:dyDescent="0.25">
      <c r="A58">
        <v>152</v>
      </c>
      <c r="B58" t="s">
        <v>74</v>
      </c>
      <c r="C58" t="s">
        <v>88</v>
      </c>
      <c r="D58" s="5">
        <v>40</v>
      </c>
      <c r="E58" s="3">
        <v>40</v>
      </c>
      <c r="F58" s="3">
        <v>60.6</v>
      </c>
      <c r="G58" s="3">
        <v>160</v>
      </c>
      <c r="H58" s="6">
        <f t="shared" si="3"/>
        <v>260.60000000000002</v>
      </c>
      <c r="I58" s="3">
        <v>196.66666666666666</v>
      </c>
      <c r="J58" s="3">
        <v>106</v>
      </c>
      <c r="K58" s="3">
        <v>106</v>
      </c>
      <c r="L58" s="6">
        <f t="shared" si="4"/>
        <v>408.66666666666663</v>
      </c>
      <c r="M58" s="12">
        <f t="shared" si="5"/>
        <v>709.26666666666665</v>
      </c>
    </row>
    <row r="59" spans="1:15" x14ac:dyDescent="0.25">
      <c r="A59">
        <v>23</v>
      </c>
      <c r="B59" t="s">
        <v>13</v>
      </c>
      <c r="C59" t="s">
        <v>88</v>
      </c>
      <c r="D59" s="5">
        <v>100</v>
      </c>
      <c r="E59" s="3">
        <v>0</v>
      </c>
      <c r="F59" s="3">
        <v>74</v>
      </c>
      <c r="G59" s="3">
        <v>238</v>
      </c>
      <c r="H59" s="6">
        <f t="shared" si="3"/>
        <v>312</v>
      </c>
      <c r="I59" s="3">
        <v>159.33333333333334</v>
      </c>
      <c r="J59" s="3">
        <v>119.33333333333333</v>
      </c>
      <c r="K59" s="3">
        <v>108.66666666666667</v>
      </c>
      <c r="L59" s="6">
        <f t="shared" si="4"/>
        <v>387.33333333333337</v>
      </c>
      <c r="M59" s="12">
        <f t="shared" si="5"/>
        <v>799.33333333333337</v>
      </c>
    </row>
    <row r="60" spans="1:15" x14ac:dyDescent="0.25">
      <c r="A60">
        <v>49</v>
      </c>
      <c r="B60" t="s">
        <v>28</v>
      </c>
      <c r="C60" t="s">
        <v>88</v>
      </c>
      <c r="D60" s="5">
        <v>100</v>
      </c>
      <c r="E60" s="3">
        <v>40</v>
      </c>
      <c r="F60" s="3">
        <v>78.2</v>
      </c>
      <c r="G60" s="3">
        <v>242</v>
      </c>
      <c r="H60" s="6">
        <f t="shared" si="3"/>
        <v>360.2</v>
      </c>
      <c r="I60" s="3">
        <v>175</v>
      </c>
      <c r="J60" s="3">
        <v>137.5</v>
      </c>
      <c r="K60" s="3">
        <v>132.5</v>
      </c>
      <c r="L60" s="6">
        <f t="shared" si="4"/>
        <v>445</v>
      </c>
      <c r="M60" s="12">
        <f t="shared" si="5"/>
        <v>905.2</v>
      </c>
    </row>
    <row r="61" spans="1:15" x14ac:dyDescent="0.25">
      <c r="A61">
        <v>133</v>
      </c>
      <c r="B61" t="s">
        <v>63</v>
      </c>
      <c r="C61" t="s">
        <v>88</v>
      </c>
      <c r="D61" s="5">
        <v>100</v>
      </c>
      <c r="E61" s="3">
        <v>40</v>
      </c>
      <c r="F61" s="3">
        <v>68.333333333333329</v>
      </c>
      <c r="G61" s="3">
        <v>245</v>
      </c>
      <c r="H61" s="6">
        <f t="shared" si="3"/>
        <v>353.33333333333331</v>
      </c>
      <c r="I61" s="3">
        <v>187.5</v>
      </c>
      <c r="J61" s="3">
        <v>143</v>
      </c>
      <c r="K61" s="3">
        <v>139.5</v>
      </c>
      <c r="L61" s="6">
        <f t="shared" si="4"/>
        <v>470</v>
      </c>
      <c r="M61" s="12">
        <f t="shared" si="5"/>
        <v>923.33333333333326</v>
      </c>
      <c r="N61" t="s">
        <v>97</v>
      </c>
      <c r="O61" t="s">
        <v>98</v>
      </c>
    </row>
    <row r="62" spans="1:15" x14ac:dyDescent="0.25">
      <c r="A62" s="2">
        <v>61</v>
      </c>
      <c r="B62" s="2" t="s">
        <v>34</v>
      </c>
      <c r="C62" s="2" t="s">
        <v>88</v>
      </c>
      <c r="D62" s="5">
        <v>100</v>
      </c>
      <c r="E62" s="4">
        <v>40</v>
      </c>
      <c r="F62" s="4">
        <v>78</v>
      </c>
      <c r="G62" s="4">
        <v>262.75</v>
      </c>
      <c r="H62" s="6">
        <f t="shared" si="3"/>
        <v>380.75</v>
      </c>
      <c r="I62" s="4">
        <v>179</v>
      </c>
      <c r="J62" s="4">
        <v>147.66666666666666</v>
      </c>
      <c r="K62" s="4">
        <v>144.66666666666666</v>
      </c>
      <c r="L62" s="6">
        <f t="shared" si="4"/>
        <v>471.33333333333326</v>
      </c>
      <c r="M62" s="12">
        <f t="shared" si="5"/>
        <v>952.08333333333326</v>
      </c>
      <c r="N62" s="3">
        <f>AVERAGE(M55:M62)</f>
        <v>686.86041666666654</v>
      </c>
      <c r="O62" s="3">
        <f>MEDIAN(M55:M62)</f>
        <v>754.3</v>
      </c>
    </row>
    <row r="63" spans="1:15" x14ac:dyDescent="0.25">
      <c r="A63">
        <v>134</v>
      </c>
      <c r="B63" t="s">
        <v>64</v>
      </c>
      <c r="C63" t="s">
        <v>89</v>
      </c>
      <c r="D63" s="5">
        <v>100</v>
      </c>
      <c r="E63" s="3">
        <v>0</v>
      </c>
      <c r="F63" s="3">
        <v>63.333333333333336</v>
      </c>
      <c r="G63" s="3">
        <v>182.33333333333334</v>
      </c>
      <c r="H63" s="6">
        <f t="shared" si="3"/>
        <v>245.66666666666669</v>
      </c>
      <c r="I63" s="3">
        <v>105</v>
      </c>
      <c r="J63" s="3">
        <v>107</v>
      </c>
      <c r="K63" s="3">
        <v>115.5</v>
      </c>
      <c r="L63" s="6">
        <f t="shared" si="4"/>
        <v>327.5</v>
      </c>
      <c r="M63" s="12">
        <f t="shared" si="5"/>
        <v>673.16666666666674</v>
      </c>
    </row>
    <row r="64" spans="1:15" x14ac:dyDescent="0.25">
      <c r="A64">
        <v>27</v>
      </c>
      <c r="B64" t="s">
        <v>15</v>
      </c>
      <c r="C64" t="s">
        <v>89</v>
      </c>
      <c r="D64" s="5">
        <v>100</v>
      </c>
      <c r="E64" s="3">
        <v>30</v>
      </c>
      <c r="F64" s="3">
        <v>52</v>
      </c>
      <c r="G64" s="3">
        <v>173.75</v>
      </c>
      <c r="H64" s="6">
        <f t="shared" si="3"/>
        <v>255.75</v>
      </c>
      <c r="I64" s="3">
        <v>185.5</v>
      </c>
      <c r="J64" s="3">
        <v>139.75</v>
      </c>
      <c r="K64" s="3">
        <v>134.5</v>
      </c>
      <c r="L64" s="6">
        <f t="shared" si="4"/>
        <v>459.75</v>
      </c>
      <c r="M64" s="12">
        <f t="shared" si="5"/>
        <v>815.5</v>
      </c>
    </row>
    <row r="65" spans="1:15" x14ac:dyDescent="0.25">
      <c r="A65">
        <v>139</v>
      </c>
      <c r="B65" t="s">
        <v>66</v>
      </c>
      <c r="C65" t="s">
        <v>89</v>
      </c>
      <c r="D65" s="5">
        <v>100</v>
      </c>
      <c r="E65" s="3">
        <v>26.666666666666668</v>
      </c>
      <c r="F65" s="3">
        <v>69.666666666666671</v>
      </c>
      <c r="G65" s="3">
        <v>220.33333333333334</v>
      </c>
      <c r="H65" s="6">
        <f t="shared" si="3"/>
        <v>316.66666666666669</v>
      </c>
      <c r="I65" s="3">
        <v>182.5</v>
      </c>
      <c r="J65" s="3">
        <v>139</v>
      </c>
      <c r="K65" s="3">
        <v>143.5</v>
      </c>
      <c r="L65" s="6">
        <f t="shared" si="4"/>
        <v>465</v>
      </c>
      <c r="M65" s="12">
        <f t="shared" si="5"/>
        <v>881.66666666666674</v>
      </c>
      <c r="N65" t="s">
        <v>97</v>
      </c>
      <c r="O65" t="s">
        <v>98</v>
      </c>
    </row>
    <row r="66" spans="1:15" x14ac:dyDescent="0.25">
      <c r="A66" s="2">
        <v>68</v>
      </c>
      <c r="B66" s="2" t="s">
        <v>37</v>
      </c>
      <c r="C66" s="2" t="s">
        <v>89</v>
      </c>
      <c r="D66" s="5">
        <v>100</v>
      </c>
      <c r="E66" s="4">
        <v>40</v>
      </c>
      <c r="F66" s="4">
        <v>73</v>
      </c>
      <c r="G66" s="4">
        <v>212.66666666666666</v>
      </c>
      <c r="H66" s="6">
        <f t="shared" ref="H66:H77" si="6">SUM(E66:G66)</f>
        <v>325.66666666666663</v>
      </c>
      <c r="I66" s="4">
        <v>195</v>
      </c>
      <c r="J66" s="4">
        <v>146.5</v>
      </c>
      <c r="K66" s="4">
        <v>148.5</v>
      </c>
      <c r="L66" s="6">
        <f t="shared" ref="L66:L77" si="7">SUM(I66:K66)</f>
        <v>490</v>
      </c>
      <c r="M66" s="12">
        <f t="shared" ref="M66:M77" si="8">SUM(D66,H66,L66)</f>
        <v>915.66666666666663</v>
      </c>
      <c r="N66" s="3">
        <f>AVERAGE(M63:M66)</f>
        <v>821.5</v>
      </c>
      <c r="O66" s="3">
        <f>MEDIAN(M63:M66)</f>
        <v>848.58333333333337</v>
      </c>
    </row>
    <row r="67" spans="1:15" x14ac:dyDescent="0.25">
      <c r="A67">
        <v>89</v>
      </c>
      <c r="B67" t="s">
        <v>46</v>
      </c>
      <c r="C67" t="s">
        <v>86</v>
      </c>
      <c r="D67" s="5">
        <v>100</v>
      </c>
      <c r="E67" s="3">
        <v>12.333333333333334</v>
      </c>
      <c r="F67" s="3">
        <v>51.666666666666664</v>
      </c>
      <c r="G67" s="3">
        <v>163.33333333333334</v>
      </c>
      <c r="H67" s="6">
        <f t="shared" si="6"/>
        <v>227.33333333333334</v>
      </c>
      <c r="I67" s="3">
        <v>0</v>
      </c>
      <c r="J67" s="3">
        <v>0</v>
      </c>
      <c r="K67" s="3">
        <v>0</v>
      </c>
      <c r="L67" s="6">
        <f t="shared" si="7"/>
        <v>0</v>
      </c>
      <c r="M67" s="12">
        <f t="shared" si="8"/>
        <v>327.33333333333337</v>
      </c>
    </row>
    <row r="68" spans="1:15" x14ac:dyDescent="0.25">
      <c r="A68">
        <v>70</v>
      </c>
      <c r="B68" t="s">
        <v>38</v>
      </c>
      <c r="C68" t="s">
        <v>86</v>
      </c>
      <c r="D68" s="5">
        <v>60</v>
      </c>
      <c r="E68" s="3">
        <v>40</v>
      </c>
      <c r="F68" s="3">
        <v>50</v>
      </c>
      <c r="G68" s="3">
        <v>187</v>
      </c>
      <c r="H68" s="6">
        <f t="shared" si="6"/>
        <v>277</v>
      </c>
      <c r="I68" s="3">
        <v>157.5</v>
      </c>
      <c r="J68" s="3">
        <v>119</v>
      </c>
      <c r="K68" s="3">
        <v>104</v>
      </c>
      <c r="L68" s="6">
        <f t="shared" si="7"/>
        <v>380.5</v>
      </c>
      <c r="M68" s="12">
        <f t="shared" si="8"/>
        <v>717.5</v>
      </c>
    </row>
    <row r="69" spans="1:15" x14ac:dyDescent="0.25">
      <c r="A69">
        <v>28</v>
      </c>
      <c r="B69" t="s">
        <v>16</v>
      </c>
      <c r="C69" t="s">
        <v>86</v>
      </c>
      <c r="D69" s="5">
        <v>100</v>
      </c>
      <c r="E69" s="3">
        <v>0</v>
      </c>
      <c r="F69" s="3">
        <v>55.2</v>
      </c>
      <c r="G69" s="3">
        <v>157</v>
      </c>
      <c r="H69" s="6">
        <f t="shared" si="6"/>
        <v>212.2</v>
      </c>
      <c r="I69" s="3">
        <v>160</v>
      </c>
      <c r="J69" s="3">
        <v>125</v>
      </c>
      <c r="K69" s="3">
        <v>122.5</v>
      </c>
      <c r="L69" s="6">
        <f t="shared" si="7"/>
        <v>407.5</v>
      </c>
      <c r="M69" s="12">
        <f t="shared" si="8"/>
        <v>719.7</v>
      </c>
    </row>
    <row r="70" spans="1:15" x14ac:dyDescent="0.25">
      <c r="A70">
        <v>148</v>
      </c>
      <c r="B70" t="s">
        <v>71</v>
      </c>
      <c r="C70" t="s">
        <v>86</v>
      </c>
      <c r="D70" s="5">
        <v>100</v>
      </c>
      <c r="E70" s="3">
        <v>37</v>
      </c>
      <c r="F70" s="3">
        <v>59</v>
      </c>
      <c r="G70" s="3">
        <v>202.33333333333334</v>
      </c>
      <c r="H70" s="6">
        <f t="shared" si="6"/>
        <v>298.33333333333337</v>
      </c>
      <c r="I70" s="3">
        <v>97.5</v>
      </c>
      <c r="J70" s="3">
        <v>112.5</v>
      </c>
      <c r="K70" s="3">
        <v>115</v>
      </c>
      <c r="L70" s="6">
        <f t="shared" si="7"/>
        <v>325</v>
      </c>
      <c r="M70" s="12">
        <f t="shared" si="8"/>
        <v>723.33333333333337</v>
      </c>
    </row>
    <row r="71" spans="1:15" x14ac:dyDescent="0.25">
      <c r="A71">
        <v>54</v>
      </c>
      <c r="B71" t="s">
        <v>30</v>
      </c>
      <c r="C71" t="s">
        <v>86</v>
      </c>
      <c r="D71" s="5">
        <v>100</v>
      </c>
      <c r="E71" s="3">
        <v>40</v>
      </c>
      <c r="F71" s="3">
        <v>73.25</v>
      </c>
      <c r="G71" s="3">
        <v>247.75</v>
      </c>
      <c r="H71" s="6">
        <f t="shared" si="6"/>
        <v>361</v>
      </c>
      <c r="I71" s="3">
        <v>148.33333333333334</v>
      </c>
      <c r="J71" s="3">
        <v>110</v>
      </c>
      <c r="K71" s="3">
        <v>108.33333333333333</v>
      </c>
      <c r="L71" s="6">
        <f t="shared" si="7"/>
        <v>366.66666666666669</v>
      </c>
      <c r="M71" s="12">
        <f t="shared" si="8"/>
        <v>827.66666666666674</v>
      </c>
    </row>
    <row r="72" spans="1:15" x14ac:dyDescent="0.25">
      <c r="A72">
        <v>36</v>
      </c>
      <c r="B72" t="s">
        <v>21</v>
      </c>
      <c r="C72" t="s">
        <v>86</v>
      </c>
      <c r="D72" s="5">
        <v>100</v>
      </c>
      <c r="E72" s="3">
        <v>40</v>
      </c>
      <c r="F72" s="3">
        <v>63.4</v>
      </c>
      <c r="G72" s="3">
        <v>176.5</v>
      </c>
      <c r="H72" s="6">
        <f t="shared" si="6"/>
        <v>279.89999999999998</v>
      </c>
      <c r="I72" s="3">
        <v>182.5</v>
      </c>
      <c r="J72" s="3">
        <v>145</v>
      </c>
      <c r="K72" s="3">
        <v>137.5</v>
      </c>
      <c r="L72" s="6">
        <f t="shared" si="7"/>
        <v>465</v>
      </c>
      <c r="M72" s="12">
        <f t="shared" si="8"/>
        <v>844.9</v>
      </c>
    </row>
    <row r="73" spans="1:15" x14ac:dyDescent="0.25">
      <c r="A73">
        <v>64</v>
      </c>
      <c r="B73" t="s">
        <v>35</v>
      </c>
      <c r="C73" t="s">
        <v>86</v>
      </c>
      <c r="D73" s="5">
        <v>100</v>
      </c>
      <c r="E73" s="3">
        <v>30</v>
      </c>
      <c r="F73" s="3">
        <v>76.25</v>
      </c>
      <c r="G73" s="3">
        <v>232</v>
      </c>
      <c r="H73" s="6">
        <f t="shared" si="6"/>
        <v>338.25</v>
      </c>
      <c r="I73" s="3">
        <v>161.33333333333334</v>
      </c>
      <c r="J73" s="3">
        <v>135.33333333333334</v>
      </c>
      <c r="K73" s="3">
        <v>128.33333333333334</v>
      </c>
      <c r="L73" s="6">
        <f t="shared" si="7"/>
        <v>425</v>
      </c>
      <c r="M73" s="12">
        <f t="shared" si="8"/>
        <v>863.25</v>
      </c>
    </row>
    <row r="74" spans="1:15" x14ac:dyDescent="0.25">
      <c r="A74">
        <v>9</v>
      </c>
      <c r="B74" t="s">
        <v>7</v>
      </c>
      <c r="C74" t="s">
        <v>86</v>
      </c>
      <c r="D74" s="5">
        <v>100</v>
      </c>
      <c r="E74" s="3">
        <v>40</v>
      </c>
      <c r="F74" s="3">
        <v>80</v>
      </c>
      <c r="G74" s="3">
        <v>234.9</v>
      </c>
      <c r="H74" s="6">
        <f t="shared" si="6"/>
        <v>354.9</v>
      </c>
      <c r="I74" s="3">
        <v>160.69999999999999</v>
      </c>
      <c r="J74" s="3">
        <v>127</v>
      </c>
      <c r="K74" s="3">
        <v>130</v>
      </c>
      <c r="L74" s="6">
        <f t="shared" si="7"/>
        <v>417.7</v>
      </c>
      <c r="M74" s="12">
        <f t="shared" si="8"/>
        <v>872.59999999999991</v>
      </c>
    </row>
    <row r="75" spans="1:15" x14ac:dyDescent="0.25">
      <c r="A75">
        <v>121</v>
      </c>
      <c r="B75" t="s">
        <v>58</v>
      </c>
      <c r="C75" t="s">
        <v>86</v>
      </c>
      <c r="D75" s="5">
        <v>100</v>
      </c>
      <c r="E75" s="3">
        <v>38</v>
      </c>
      <c r="F75" s="3">
        <v>66</v>
      </c>
      <c r="G75" s="3">
        <v>238</v>
      </c>
      <c r="H75" s="6">
        <f t="shared" si="6"/>
        <v>342</v>
      </c>
      <c r="I75" s="3">
        <v>168.5</v>
      </c>
      <c r="J75" s="3">
        <v>139.5</v>
      </c>
      <c r="K75" s="3">
        <v>137</v>
      </c>
      <c r="L75" s="6">
        <f t="shared" si="7"/>
        <v>445</v>
      </c>
      <c r="M75" s="12">
        <f t="shared" si="8"/>
        <v>887</v>
      </c>
    </row>
    <row r="76" spans="1:15" x14ac:dyDescent="0.25">
      <c r="A76">
        <v>88</v>
      </c>
      <c r="B76" t="s">
        <v>45</v>
      </c>
      <c r="C76" t="s">
        <v>86</v>
      </c>
      <c r="D76" s="5">
        <v>100</v>
      </c>
      <c r="E76" s="3">
        <v>40</v>
      </c>
      <c r="F76" s="3">
        <v>72.333333333333329</v>
      </c>
      <c r="G76" s="3">
        <v>256.66666666666669</v>
      </c>
      <c r="H76" s="6">
        <f t="shared" si="6"/>
        <v>369</v>
      </c>
      <c r="I76" s="3">
        <v>191</v>
      </c>
      <c r="J76" s="3">
        <v>141.33333333333334</v>
      </c>
      <c r="K76" s="3">
        <v>144.33333333333334</v>
      </c>
      <c r="L76" s="6">
        <f t="shared" si="7"/>
        <v>476.66666666666674</v>
      </c>
      <c r="M76" s="12">
        <f t="shared" si="8"/>
        <v>945.66666666666674</v>
      </c>
      <c r="N76" t="s">
        <v>97</v>
      </c>
      <c r="O76" t="s">
        <v>98</v>
      </c>
    </row>
    <row r="77" spans="1:15" x14ac:dyDescent="0.25">
      <c r="A77" s="2">
        <v>120</v>
      </c>
      <c r="B77" s="2" t="s">
        <v>57</v>
      </c>
      <c r="C77" s="2" t="s">
        <v>86</v>
      </c>
      <c r="D77" s="5">
        <v>100</v>
      </c>
      <c r="E77" s="4">
        <v>40</v>
      </c>
      <c r="F77" s="4">
        <v>75.666666666666671</v>
      </c>
      <c r="G77" s="4">
        <v>259</v>
      </c>
      <c r="H77" s="6">
        <f t="shared" si="6"/>
        <v>374.66666666666669</v>
      </c>
      <c r="I77" s="4">
        <v>193.66666666666666</v>
      </c>
      <c r="J77" s="4">
        <v>145</v>
      </c>
      <c r="K77" s="4">
        <v>142.66666666666666</v>
      </c>
      <c r="L77" s="6">
        <f t="shared" si="7"/>
        <v>481.33333333333326</v>
      </c>
      <c r="M77" s="12">
        <f t="shared" si="8"/>
        <v>956</v>
      </c>
      <c r="N77" s="3">
        <f>AVERAGE(M67:M77)</f>
        <v>789.54090909090917</v>
      </c>
      <c r="O77" s="3">
        <f>MEDIAN(M67:M77)</f>
        <v>844.9</v>
      </c>
    </row>
    <row r="78" spans="1:15" x14ac:dyDescent="0.25">
      <c r="L78" t="s">
        <v>81</v>
      </c>
      <c r="M78" s="3">
        <f>AVERAGE(M1:M76)</f>
        <v>732.6297777777778</v>
      </c>
    </row>
    <row r="79" spans="1:15" x14ac:dyDescent="0.25">
      <c r="B79" t="s">
        <v>99</v>
      </c>
      <c r="L79" t="s">
        <v>82</v>
      </c>
      <c r="M79" s="3">
        <f>MEDIAN(M2:M76)</f>
        <v>780.66666666666674</v>
      </c>
    </row>
    <row r="80" spans="1:15" x14ac:dyDescent="0.25">
      <c r="B80" t="s">
        <v>100</v>
      </c>
      <c r="L80" s="3" t="s">
        <v>96</v>
      </c>
      <c r="M80" s="3">
        <f>_xlfn.STDEV.P(M2:M77)</f>
        <v>174.37867064912103</v>
      </c>
    </row>
    <row r="81" spans="2:2" x14ac:dyDescent="0.25">
      <c r="B81" t="s">
        <v>101</v>
      </c>
    </row>
    <row r="82" spans="2:2" x14ac:dyDescent="0.25">
      <c r="B82" t="s">
        <v>104</v>
      </c>
    </row>
    <row r="83" spans="2:2" x14ac:dyDescent="0.25">
      <c r="B83" t="s">
        <v>102</v>
      </c>
    </row>
    <row r="84" spans="2:2" x14ac:dyDescent="0.25">
      <c r="B84" t="s">
        <v>103</v>
      </c>
    </row>
  </sheetData>
  <autoFilter ref="C1:C81" xr:uid="{2ED2C947-D3E8-48B2-BCE7-19C01B29396C}"/>
  <sortState xmlns:xlrd2="http://schemas.microsoft.com/office/spreadsheetml/2017/richdata2" ref="A2:M81">
    <sortCondition ref="C2:C81"/>
    <sortCondition ref="M2:M81"/>
  </sortState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3727-2758-4A31-B8AE-0B945B8EE026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2021-06-23T06:11:13Z</dcterms:created>
  <dcterms:modified xsi:type="dcterms:W3CDTF">2021-06-25T03:25:26Z</dcterms:modified>
</cp:coreProperties>
</file>